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ing\Budget20212022\"/>
    </mc:Choice>
  </mc:AlternateContent>
  <xr:revisionPtr revIDLastSave="0" documentId="8_{6133D118-4E17-412E-B570-5D605DFFF69B}" xr6:coauthVersionLast="45" xr6:coauthVersionMax="45" xr10:uidLastSave="{00000000-0000-0000-0000-000000000000}"/>
  <bookViews>
    <workbookView xWindow="-120" yWindow="-120" windowWidth="29040" windowHeight="15840" xr2:uid="{BB9BC65F-C521-4DEC-B167-3E39E2950CF1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1" l="1"/>
  <c r="E64" i="1"/>
  <c r="D64" i="1"/>
  <c r="E62" i="1"/>
  <c r="C62" i="1"/>
  <c r="B62" i="1"/>
  <c r="D61" i="1"/>
  <c r="E60" i="1"/>
  <c r="D60" i="1"/>
  <c r="E59" i="1"/>
  <c r="D59" i="1"/>
  <c r="E58" i="1"/>
  <c r="D58" i="1"/>
  <c r="E57" i="1"/>
  <c r="D57" i="1"/>
  <c r="E55" i="1"/>
  <c r="D55" i="1"/>
  <c r="E54" i="1"/>
  <c r="D54" i="1"/>
  <c r="E52" i="1"/>
  <c r="D52" i="1"/>
  <c r="E51" i="1"/>
  <c r="D51" i="1"/>
  <c r="E49" i="1"/>
  <c r="D49" i="1"/>
  <c r="E48" i="1"/>
  <c r="D48" i="1"/>
  <c r="E46" i="1"/>
  <c r="D46" i="1"/>
  <c r="E45" i="1"/>
  <c r="D45" i="1"/>
  <c r="E43" i="1"/>
  <c r="D43" i="1"/>
  <c r="E42" i="1"/>
  <c r="D42" i="1"/>
  <c r="E41" i="1"/>
  <c r="D41" i="1"/>
  <c r="E39" i="1"/>
  <c r="D39" i="1"/>
  <c r="E38" i="1"/>
  <c r="D38" i="1"/>
  <c r="E37" i="1"/>
  <c r="D37" i="1"/>
  <c r="D62" i="1" s="1"/>
  <c r="E36" i="1"/>
  <c r="D36" i="1"/>
  <c r="E35" i="1"/>
  <c r="D35" i="1"/>
  <c r="C31" i="1"/>
  <c r="C66" i="1" s="1"/>
  <c r="E66" i="1" s="1"/>
  <c r="B31" i="1"/>
  <c r="B66" i="1" s="1"/>
  <c r="C30" i="1"/>
  <c r="E30" i="1" s="1"/>
  <c r="B30" i="1"/>
  <c r="E29" i="1"/>
  <c r="D29" i="1"/>
  <c r="E28" i="1"/>
  <c r="D28" i="1"/>
  <c r="E27" i="1"/>
  <c r="D27" i="1"/>
  <c r="E26" i="1"/>
  <c r="D26" i="1"/>
  <c r="E25" i="1"/>
  <c r="D25" i="1"/>
  <c r="E24" i="1"/>
  <c r="D24" i="1"/>
  <c r="D30" i="1" s="1"/>
  <c r="C22" i="1"/>
  <c r="E22" i="1" s="1"/>
  <c r="B22" i="1"/>
  <c r="E21" i="1"/>
  <c r="D21" i="1"/>
  <c r="E20" i="1"/>
  <c r="D20" i="1"/>
  <c r="E19" i="1"/>
  <c r="D19" i="1"/>
  <c r="E18" i="1"/>
  <c r="D18" i="1"/>
  <c r="D22" i="1" s="1"/>
  <c r="B15" i="1"/>
  <c r="C14" i="1"/>
  <c r="E14" i="1" s="1"/>
  <c r="B14" i="1"/>
  <c r="E13" i="1"/>
  <c r="D13" i="1"/>
  <c r="E12" i="1"/>
  <c r="D12" i="1"/>
  <c r="E11" i="1"/>
  <c r="D11" i="1"/>
  <c r="E10" i="1"/>
  <c r="D10" i="1"/>
  <c r="D14" i="1" s="1"/>
  <c r="D8" i="1"/>
  <c r="C8" i="1"/>
  <c r="E8" i="1" s="1"/>
  <c r="B8" i="1"/>
  <c r="E7" i="1"/>
  <c r="D7" i="1"/>
  <c r="E6" i="1"/>
  <c r="D6" i="1"/>
  <c r="D15" i="1" l="1"/>
  <c r="D31" i="1"/>
  <c r="D66" i="1" s="1"/>
  <c r="C15" i="1"/>
  <c r="E15" i="1" s="1"/>
  <c r="E31" i="1"/>
</calcChain>
</file>

<file path=xl/sharedStrings.xml><?xml version="1.0" encoding="utf-8"?>
<sst xmlns="http://schemas.openxmlformats.org/spreadsheetml/2006/main" count="83" uniqueCount="68">
  <si>
    <t xml:space="preserve">Brevard County Supervisor of Elections </t>
  </si>
  <si>
    <t>Budget Request Fiscal Year 2021/2022</t>
  </si>
  <si>
    <t>Approved Budget          FY 2020-21</t>
  </si>
  <si>
    <t>Budget Request            FY 2022-2022</t>
  </si>
  <si>
    <t xml:space="preserve">Inc/(Dec)   Amount </t>
  </si>
  <si>
    <t>Inc/(Dec)  Percentage</t>
  </si>
  <si>
    <t>Revenue</t>
  </si>
  <si>
    <t>General Government</t>
  </si>
  <si>
    <t xml:space="preserve">   Transfer - Other </t>
  </si>
  <si>
    <t xml:space="preserve">   Transfer - Intra Tran Fr 0001</t>
  </si>
  <si>
    <t xml:space="preserve">                    Total General Government</t>
  </si>
  <si>
    <t>Other Revenue</t>
  </si>
  <si>
    <t xml:space="preserve">   Contract Services - Elections</t>
  </si>
  <si>
    <t xml:space="preserve">   Sale of Maps and Publications</t>
  </si>
  <si>
    <t xml:space="preserve">   Less 5 Percent</t>
  </si>
  <si>
    <t xml:space="preserve">   Investment Income</t>
  </si>
  <si>
    <t xml:space="preserve">                   Total Other Revenue</t>
  </si>
  <si>
    <t>Total Revenue</t>
  </si>
  <si>
    <t>Compensation &amp; Benefits</t>
  </si>
  <si>
    <t>Compensation</t>
  </si>
  <si>
    <t xml:space="preserve">   Executive Salaries</t>
  </si>
  <si>
    <t xml:space="preserve">   Wages - Hourly</t>
  </si>
  <si>
    <t xml:space="preserve">   Wages - Salary</t>
  </si>
  <si>
    <t xml:space="preserve">   Overtime</t>
  </si>
  <si>
    <t xml:space="preserve">                  Total Compensation</t>
  </si>
  <si>
    <t>Benefits</t>
  </si>
  <si>
    <t xml:space="preserve">   FICA Taxes</t>
  </si>
  <si>
    <t xml:space="preserve">   Retirement</t>
  </si>
  <si>
    <t xml:space="preserve">   Health Insurance Premium</t>
  </si>
  <si>
    <t xml:space="preserve">   Life Insurance Premium</t>
  </si>
  <si>
    <t xml:space="preserve">   State Re-employment</t>
  </si>
  <si>
    <t xml:space="preserve">   Workers Comp</t>
  </si>
  <si>
    <t xml:space="preserve">                   Total Benefits</t>
  </si>
  <si>
    <t>Total Compensation &amp; Benefits</t>
  </si>
  <si>
    <t>Operating Expenditures</t>
  </si>
  <si>
    <t>Professional Services</t>
  </si>
  <si>
    <t xml:space="preserve">   Consultant/Professional Fees</t>
  </si>
  <si>
    <t xml:space="preserve">    Legal Service</t>
  </si>
  <si>
    <t xml:space="preserve">    Drug Testing</t>
  </si>
  <si>
    <t xml:space="preserve">    Background Checks</t>
  </si>
  <si>
    <t xml:space="preserve">    Audit Services</t>
  </si>
  <si>
    <t>Contracted Services</t>
  </si>
  <si>
    <t xml:space="preserve"> </t>
  </si>
  <si>
    <t xml:space="preserve">   Security/Sheriff's Deputy</t>
  </si>
  <si>
    <t xml:space="preserve">   Temporary Labor</t>
  </si>
  <si>
    <t xml:space="preserve">   Poll workers</t>
  </si>
  <si>
    <t>Brevard County Charges</t>
  </si>
  <si>
    <t xml:space="preserve">    Insurance</t>
  </si>
  <si>
    <t xml:space="preserve">    Facilities</t>
  </si>
  <si>
    <t>Repair &amp; Maintenance</t>
  </si>
  <si>
    <t xml:space="preserve">   Maintenance</t>
  </si>
  <si>
    <t xml:space="preserve">   Maintenance Agreements</t>
  </si>
  <si>
    <t>Rentals &amp; License</t>
  </si>
  <si>
    <t xml:space="preserve">   Rentals &amp; Leases</t>
  </si>
  <si>
    <t xml:space="preserve">   License &amp; Permits</t>
  </si>
  <si>
    <t>Office &amp; Operating Supplies</t>
  </si>
  <si>
    <t xml:space="preserve">   Office Supply </t>
  </si>
  <si>
    <t xml:space="preserve">   Operating Supplies &amp; Small Equipment</t>
  </si>
  <si>
    <t>Communications &amp; Postage</t>
  </si>
  <si>
    <t xml:space="preserve">   Communications</t>
  </si>
  <si>
    <t xml:space="preserve">   Postage</t>
  </si>
  <si>
    <t>Printing</t>
  </si>
  <si>
    <t>Travel</t>
  </si>
  <si>
    <t>Dues, Subscriptions &amp; Fees</t>
  </si>
  <si>
    <t xml:space="preserve">Total Operating </t>
  </si>
  <si>
    <t>Capital Expenditures</t>
  </si>
  <si>
    <t>Debt Service</t>
  </si>
  <si>
    <t>Total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</si>
</sst>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/>
    </xf>
    <xf numFmtId="38" fontId="2" fillId="3" borderId="8" xfId="0" applyNumberFormat="1" applyFont="1" applyFill="1" applyBorder="1" applyAlignment="1">
      <alignment horizontal="center" wrapText="1"/>
    </xf>
    <xf numFmtId="38" fontId="2" fillId="3" borderId="9" xfId="0" applyNumberFormat="1" applyFont="1" applyFill="1" applyBorder="1" applyAlignment="1">
      <alignment horizontal="center" wrapText="1"/>
    </xf>
    <xf numFmtId="38" fontId="2" fillId="3" borderId="9" xfId="1" applyNumberFormat="1" applyFont="1" applyFill="1" applyBorder="1" applyAlignment="1">
      <alignment horizontal="center" wrapText="1"/>
    </xf>
    <xf numFmtId="164" fontId="2" fillId="3" borderId="9" xfId="3" applyNumberFormat="1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left" vertical="top"/>
    </xf>
    <xf numFmtId="38" fontId="2" fillId="3" borderId="4" xfId="0" applyNumberFormat="1" applyFont="1" applyFill="1" applyBorder="1" applyAlignment="1">
      <alignment horizontal="right" vertical="top" wrapText="1"/>
    </xf>
    <xf numFmtId="38" fontId="2" fillId="3" borderId="10" xfId="0" applyNumberFormat="1" applyFont="1" applyFill="1" applyBorder="1" applyAlignment="1">
      <alignment horizontal="right" vertical="top" wrapText="1"/>
    </xf>
    <xf numFmtId="38" fontId="2" fillId="3" borderId="10" xfId="1" applyNumberFormat="1" applyFont="1" applyFill="1" applyBorder="1" applyAlignment="1">
      <alignment horizontal="right" vertical="top" wrapText="1"/>
    </xf>
    <xf numFmtId="164" fontId="2" fillId="3" borderId="10" xfId="3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/>
    </xf>
    <xf numFmtId="38" fontId="2" fillId="0" borderId="1" xfId="0" applyNumberFormat="1" applyFont="1" applyBorder="1" applyAlignment="1">
      <alignment horizontal="right" vertical="top" wrapText="1"/>
    </xf>
    <xf numFmtId="38" fontId="2" fillId="0" borderId="11" xfId="0" applyNumberFormat="1" applyFont="1" applyBorder="1" applyAlignment="1">
      <alignment horizontal="right" vertical="top" wrapText="1"/>
    </xf>
    <xf numFmtId="38" fontId="2" fillId="0" borderId="11" xfId="1" applyNumberFormat="1" applyFont="1" applyBorder="1" applyAlignment="1">
      <alignment horizontal="right" vertical="top" wrapText="1"/>
    </xf>
    <xf numFmtId="164" fontId="2" fillId="0" borderId="11" xfId="3" applyNumberFormat="1" applyFont="1" applyBorder="1" applyAlignment="1">
      <alignment horizontal="right" vertical="top" wrapText="1"/>
    </xf>
    <xf numFmtId="165" fontId="2" fillId="0" borderId="11" xfId="1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7" fontId="2" fillId="0" borderId="12" xfId="1" applyNumberFormat="1" applyFont="1" applyBorder="1" applyAlignment="1">
      <alignment horizontal="right" vertical="top" wrapText="1"/>
    </xf>
    <xf numFmtId="10" fontId="2" fillId="0" borderId="13" xfId="3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7" fontId="2" fillId="0" borderId="10" xfId="1" applyNumberFormat="1" applyFont="1" applyBorder="1" applyAlignment="1">
      <alignment horizontal="right" vertical="top" wrapText="1"/>
    </xf>
    <xf numFmtId="10" fontId="2" fillId="0" borderId="10" xfId="3" applyNumberFormat="1" applyFont="1" applyBorder="1" applyAlignment="1">
      <alignment horizontal="right" vertical="top" wrapText="1"/>
    </xf>
    <xf numFmtId="166" fontId="2" fillId="0" borderId="12" xfId="2" applyNumberFormat="1" applyFont="1" applyBorder="1" applyAlignment="1">
      <alignment horizontal="right" vertical="top" wrapText="1"/>
    </xf>
    <xf numFmtId="166" fontId="2" fillId="0" borderId="11" xfId="2" applyNumberFormat="1" applyFont="1" applyBorder="1" applyAlignment="1">
      <alignment horizontal="right" vertical="top" wrapText="1"/>
    </xf>
    <xf numFmtId="10" fontId="2" fillId="0" borderId="7" xfId="3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1" xfId="1" applyNumberFormat="1" applyFont="1" applyBorder="1" applyAlignment="1">
      <alignment horizontal="right" vertical="top" wrapText="1"/>
    </xf>
    <xf numFmtId="10" fontId="2" fillId="0" borderId="11" xfId="3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166" fontId="2" fillId="2" borderId="14" xfId="2" applyNumberFormat="1" applyFont="1" applyFill="1" applyBorder="1" applyAlignment="1">
      <alignment horizontal="right" vertical="top" wrapText="1"/>
    </xf>
    <xf numFmtId="10" fontId="2" fillId="2" borderId="14" xfId="3" applyNumberFormat="1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left" vertical="top"/>
    </xf>
    <xf numFmtId="3" fontId="2" fillId="3" borderId="12" xfId="0" applyNumberFormat="1" applyFont="1" applyFill="1" applyBorder="1" applyAlignment="1">
      <alignment horizontal="right" vertical="top" wrapText="1"/>
    </xf>
    <xf numFmtId="166" fontId="2" fillId="3" borderId="11" xfId="0" applyNumberFormat="1" applyFont="1" applyFill="1" applyBorder="1" applyAlignment="1">
      <alignment horizontal="right" vertical="top" wrapText="1"/>
    </xf>
    <xf numFmtId="3" fontId="2" fillId="3" borderId="11" xfId="1" applyNumberFormat="1" applyFont="1" applyFill="1" applyBorder="1" applyAlignment="1">
      <alignment horizontal="right" vertical="top" wrapText="1"/>
    </xf>
    <xf numFmtId="164" fontId="2" fillId="3" borderId="11" xfId="3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/>
    </xf>
    <xf numFmtId="37" fontId="2" fillId="0" borderId="11" xfId="1" applyNumberFormat="1" applyFont="1" applyBorder="1" applyAlignment="1">
      <alignment horizontal="right" vertical="top" wrapText="1"/>
    </xf>
    <xf numFmtId="37" fontId="2" fillId="0" borderId="4" xfId="1" applyNumberFormat="1" applyFont="1" applyBorder="1" applyAlignment="1">
      <alignment horizontal="right" vertical="top" wrapText="1"/>
    </xf>
    <xf numFmtId="166" fontId="2" fillId="0" borderId="10" xfId="2" applyNumberFormat="1" applyFont="1" applyBorder="1" applyAlignment="1">
      <alignment horizontal="right" vertical="top" wrapText="1"/>
    </xf>
    <xf numFmtId="166" fontId="2" fillId="0" borderId="11" xfId="1" applyNumberFormat="1" applyFont="1" applyBorder="1" applyAlignment="1">
      <alignment horizontal="right" vertical="top" wrapText="1"/>
    </xf>
    <xf numFmtId="43" fontId="2" fillId="0" borderId="11" xfId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/>
    </xf>
    <xf numFmtId="166" fontId="2" fillId="0" borderId="4" xfId="0" applyNumberFormat="1" applyFont="1" applyBorder="1" applyAlignment="1">
      <alignment horizontal="right" vertical="top" wrapText="1"/>
    </xf>
    <xf numFmtId="166" fontId="2" fillId="2" borderId="9" xfId="2" applyNumberFormat="1" applyFont="1" applyFill="1" applyBorder="1" applyAlignment="1">
      <alignment horizontal="right" vertical="top" wrapText="1"/>
    </xf>
    <xf numFmtId="10" fontId="2" fillId="2" borderId="9" xfId="3" applyNumberFormat="1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164" fontId="2" fillId="0" borderId="9" xfId="3" applyNumberFormat="1" applyFont="1" applyFill="1" applyBorder="1" applyAlignment="1">
      <alignment horizontal="right" vertical="top" wrapText="1"/>
    </xf>
    <xf numFmtId="3" fontId="2" fillId="3" borderId="8" xfId="0" applyNumberFormat="1" applyFont="1" applyFill="1" applyBorder="1" applyAlignment="1">
      <alignment horizontal="right" vertical="top" wrapText="1"/>
    </xf>
    <xf numFmtId="3" fontId="2" fillId="3" borderId="9" xfId="0" applyNumberFormat="1" applyFont="1" applyFill="1" applyBorder="1" applyAlignment="1">
      <alignment horizontal="right" vertical="top" wrapText="1"/>
    </xf>
    <xf numFmtId="3" fontId="2" fillId="3" borderId="9" xfId="1" applyNumberFormat="1" applyFont="1" applyFill="1" applyBorder="1" applyAlignment="1">
      <alignment horizontal="right" vertical="top" wrapText="1"/>
    </xf>
    <xf numFmtId="164" fontId="2" fillId="3" borderId="9" xfId="3" applyNumberFormat="1" applyFont="1" applyFill="1" applyBorder="1" applyAlignment="1">
      <alignment horizontal="right" vertical="top" wrapText="1"/>
    </xf>
    <xf numFmtId="3" fontId="2" fillId="0" borderId="12" xfId="1" applyNumberFormat="1" applyFont="1" applyBorder="1" applyAlignment="1">
      <alignment horizontal="right" vertical="top" wrapText="1"/>
    </xf>
    <xf numFmtId="166" fontId="2" fillId="2" borderId="8" xfId="2" applyNumberFormat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left" vertical="top"/>
    </xf>
    <xf numFmtId="43" fontId="2" fillId="3" borderId="11" xfId="1" applyFont="1" applyFill="1" applyBorder="1" applyAlignment="1">
      <alignment horizontal="right" vertical="top" wrapText="1"/>
    </xf>
    <xf numFmtId="10" fontId="2" fillId="3" borderId="10" xfId="3" applyNumberFormat="1" applyFont="1" applyFill="1" applyBorder="1" applyAlignment="1">
      <alignment horizontal="right" vertical="top" wrapText="1"/>
    </xf>
    <xf numFmtId="166" fontId="2" fillId="3" borderId="9" xfId="2" applyNumberFormat="1" applyFont="1" applyFill="1" applyBorder="1" applyAlignment="1">
      <alignment horizontal="right" vertical="top" wrapText="1"/>
    </xf>
    <xf numFmtId="37" fontId="2" fillId="3" borderId="9" xfId="1" applyNumberFormat="1" applyFont="1" applyFill="1" applyBorder="1" applyAlignment="1">
      <alignment horizontal="right" vertical="top" wrapText="1"/>
    </xf>
    <xf numFmtId="10" fontId="2" fillId="3" borderId="9" xfId="3" applyNumberFormat="1" applyFont="1" applyFill="1" applyBorder="1" applyAlignment="1">
      <alignment horizontal="righ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8481-8463-4EB6-8C14-A25A851ECCFA}">
  <sheetPr>
    <pageSetUpPr fitToPage="1"/>
  </sheetPr>
  <dimension ref="A1:E67"/>
  <sheetViews>
    <sheetView tabSelected="1" topLeftCell="A49" workbookViewId="0">
      <selection activeCell="A67" sqref="A1:E67"/>
    </sheetView>
  </sheetViews>
  <sheetFormatPr defaultRowHeight="14.25" x14ac:dyDescent="0.2"/>
  <cols>
    <col min="1" max="1" width="38.25" bestFit="1" customWidth="1"/>
    <col min="2" max="5" width="16.625" customWidth="1"/>
  </cols>
  <sheetData>
    <row r="1" spans="1:5" ht="15" x14ac:dyDescent="0.2">
      <c r="A1" s="1" t="s">
        <v>0</v>
      </c>
      <c r="B1" s="2"/>
      <c r="C1" s="2"/>
      <c r="D1" s="2"/>
      <c r="E1" s="3"/>
    </row>
    <row r="2" spans="1:5" ht="15" x14ac:dyDescent="0.2">
      <c r="A2" s="4" t="s">
        <v>1</v>
      </c>
      <c r="B2" s="5"/>
      <c r="C2" s="5"/>
      <c r="D2" s="5"/>
      <c r="E2" s="6"/>
    </row>
    <row r="3" spans="1:5" ht="60" x14ac:dyDescent="0.2">
      <c r="A3" s="7"/>
      <c r="B3" s="8" t="s">
        <v>2</v>
      </c>
      <c r="C3" s="9" t="s">
        <v>3</v>
      </c>
      <c r="D3" s="10" t="s">
        <v>4</v>
      </c>
      <c r="E3" s="11" t="s">
        <v>5</v>
      </c>
    </row>
    <row r="4" spans="1:5" ht="15" x14ac:dyDescent="0.2">
      <c r="A4" s="12" t="s">
        <v>6</v>
      </c>
      <c r="B4" s="13"/>
      <c r="C4" s="14"/>
      <c r="D4" s="15"/>
      <c r="E4" s="16"/>
    </row>
    <row r="5" spans="1:5" ht="15" x14ac:dyDescent="0.2">
      <c r="A5" s="17" t="s">
        <v>7</v>
      </c>
      <c r="B5" s="18"/>
      <c r="C5" s="19"/>
      <c r="D5" s="20"/>
      <c r="E5" s="21"/>
    </row>
    <row r="6" spans="1:5" ht="15" x14ac:dyDescent="0.2">
      <c r="A6" s="17" t="s">
        <v>8</v>
      </c>
      <c r="B6" s="22">
        <v>322378</v>
      </c>
      <c r="C6" s="23">
        <v>0</v>
      </c>
      <c r="D6" s="24">
        <f t="shared" ref="D6:D7" si="0">+C6-B6</f>
        <v>-322378</v>
      </c>
      <c r="E6" s="25">
        <f t="shared" ref="E6:E8" si="1">+C6/B6-1</f>
        <v>-1</v>
      </c>
    </row>
    <row r="7" spans="1:5" ht="15" x14ac:dyDescent="0.2">
      <c r="A7" s="17" t="s">
        <v>9</v>
      </c>
      <c r="B7" s="26">
        <v>5676094</v>
      </c>
      <c r="C7" s="26">
        <v>6285167</v>
      </c>
      <c r="D7" s="27">
        <f t="shared" si="0"/>
        <v>609073</v>
      </c>
      <c r="E7" s="28">
        <f t="shared" si="1"/>
        <v>0.10730495301874843</v>
      </c>
    </row>
    <row r="8" spans="1:5" ht="15" x14ac:dyDescent="0.2">
      <c r="A8" s="17" t="s">
        <v>10</v>
      </c>
      <c r="B8" s="29">
        <f>SUM(B6:B7)</f>
        <v>5998472</v>
      </c>
      <c r="C8" s="30">
        <f>SUM(C6:C7)</f>
        <v>6285167</v>
      </c>
      <c r="D8" s="30">
        <f>SUM(D6:D7)</f>
        <v>286695</v>
      </c>
      <c r="E8" s="31">
        <f t="shared" si="1"/>
        <v>4.7794671709728842E-2</v>
      </c>
    </row>
    <row r="9" spans="1:5" ht="15" x14ac:dyDescent="0.2">
      <c r="A9" s="17" t="s">
        <v>11</v>
      </c>
      <c r="B9" s="32"/>
      <c r="C9" s="23"/>
      <c r="D9" s="33"/>
      <c r="E9" s="21"/>
    </row>
    <row r="10" spans="1:5" ht="15" x14ac:dyDescent="0.2">
      <c r="A10" s="17" t="s">
        <v>12</v>
      </c>
      <c r="B10" s="29">
        <v>25263</v>
      </c>
      <c r="C10" s="30">
        <v>163476</v>
      </c>
      <c r="D10" s="30">
        <f t="shared" ref="D10:D13" si="2">+C10-B10</f>
        <v>138213</v>
      </c>
      <c r="E10" s="34">
        <f t="shared" ref="E10:E15" si="3">+C10/B10-1</f>
        <v>5.4709654435340225</v>
      </c>
    </row>
    <row r="11" spans="1:5" ht="15" x14ac:dyDescent="0.2">
      <c r="A11" s="17" t="s">
        <v>13</v>
      </c>
      <c r="B11" s="32">
        <v>300</v>
      </c>
      <c r="C11" s="23">
        <v>650</v>
      </c>
      <c r="D11" s="33">
        <f t="shared" si="2"/>
        <v>350</v>
      </c>
      <c r="E11" s="34">
        <f t="shared" si="3"/>
        <v>1.1666666666666665</v>
      </c>
    </row>
    <row r="12" spans="1:5" ht="15" x14ac:dyDescent="0.2">
      <c r="A12" s="17" t="s">
        <v>14</v>
      </c>
      <c r="B12" s="35">
        <v>-1263</v>
      </c>
      <c r="C12" s="23">
        <v>-8206</v>
      </c>
      <c r="D12" s="33">
        <f t="shared" si="2"/>
        <v>-6943</v>
      </c>
      <c r="E12" s="34">
        <f t="shared" si="3"/>
        <v>5.4972288202691999</v>
      </c>
    </row>
    <row r="13" spans="1:5" ht="15" x14ac:dyDescent="0.2">
      <c r="A13" s="17" t="s">
        <v>15</v>
      </c>
      <c r="B13" s="36">
        <v>15</v>
      </c>
      <c r="C13" s="26">
        <v>0</v>
      </c>
      <c r="D13" s="27">
        <f t="shared" si="2"/>
        <v>-15</v>
      </c>
      <c r="E13" s="28">
        <f t="shared" si="3"/>
        <v>-1</v>
      </c>
    </row>
    <row r="14" spans="1:5" ht="15" x14ac:dyDescent="0.2">
      <c r="A14" s="17" t="s">
        <v>16</v>
      </c>
      <c r="B14" s="29">
        <f>SUM(B10:B13)</f>
        <v>24315</v>
      </c>
      <c r="C14" s="30">
        <f>SUM(C10:C13)</f>
        <v>155920</v>
      </c>
      <c r="D14" s="30">
        <f>SUM(D10:D13)</f>
        <v>131605</v>
      </c>
      <c r="E14" s="34">
        <f t="shared" si="3"/>
        <v>5.4125025704297762</v>
      </c>
    </row>
    <row r="15" spans="1:5" ht="15.75" thickBot="1" x14ac:dyDescent="0.25">
      <c r="A15" s="37" t="s">
        <v>17</v>
      </c>
      <c r="B15" s="38">
        <f>+B8+B14</f>
        <v>6022787</v>
      </c>
      <c r="C15" s="38">
        <f>+C8+C14</f>
        <v>6441087</v>
      </c>
      <c r="D15" s="38">
        <f>+D8+D14</f>
        <v>418300</v>
      </c>
      <c r="E15" s="39">
        <f t="shared" si="3"/>
        <v>6.9452896142599752E-2</v>
      </c>
    </row>
    <row r="16" spans="1:5" ht="15.75" thickTop="1" x14ac:dyDescent="0.2">
      <c r="A16" s="40" t="s">
        <v>18</v>
      </c>
      <c r="B16" s="41"/>
      <c r="C16" s="42"/>
      <c r="D16" s="43"/>
      <c r="E16" s="44"/>
    </row>
    <row r="17" spans="1:5" ht="15" x14ac:dyDescent="0.2">
      <c r="A17" s="45" t="s">
        <v>19</v>
      </c>
      <c r="B17" s="32"/>
      <c r="C17" s="23"/>
      <c r="D17" s="33"/>
      <c r="E17" s="21"/>
    </row>
    <row r="18" spans="1:5" ht="15" x14ac:dyDescent="0.2">
      <c r="A18" s="45" t="s">
        <v>20</v>
      </c>
      <c r="B18" s="29">
        <v>155928</v>
      </c>
      <c r="C18" s="30">
        <v>162646</v>
      </c>
      <c r="D18" s="30">
        <f t="shared" ref="D18:D21" si="4">+C18-B18</f>
        <v>6718</v>
      </c>
      <c r="E18" s="34">
        <f t="shared" ref="E18:E22" si="5">+C18/B18-1</f>
        <v>4.3083987481401742E-2</v>
      </c>
    </row>
    <row r="19" spans="1:5" ht="15" x14ac:dyDescent="0.2">
      <c r="A19" s="45" t="s">
        <v>21</v>
      </c>
      <c r="B19" s="32">
        <v>423910</v>
      </c>
      <c r="C19" s="33">
        <v>408538</v>
      </c>
      <c r="D19" s="30">
        <f t="shared" si="4"/>
        <v>-15372</v>
      </c>
      <c r="E19" s="34">
        <f t="shared" si="5"/>
        <v>-3.6262414191691628E-2</v>
      </c>
    </row>
    <row r="20" spans="1:5" ht="15" x14ac:dyDescent="0.2">
      <c r="A20" s="45" t="s">
        <v>22</v>
      </c>
      <c r="B20" s="32">
        <v>1134642</v>
      </c>
      <c r="C20" s="46">
        <v>1281056</v>
      </c>
      <c r="D20" s="30">
        <f t="shared" si="4"/>
        <v>146414</v>
      </c>
      <c r="E20" s="34">
        <f t="shared" si="5"/>
        <v>0.12903982048963458</v>
      </c>
    </row>
    <row r="21" spans="1:5" ht="15" x14ac:dyDescent="0.2">
      <c r="A21" s="45" t="s">
        <v>23</v>
      </c>
      <c r="B21" s="26">
        <v>35000</v>
      </c>
      <c r="C21" s="47">
        <v>20000</v>
      </c>
      <c r="D21" s="48">
        <f t="shared" si="4"/>
        <v>-15000</v>
      </c>
      <c r="E21" s="28">
        <f t="shared" si="5"/>
        <v>-0.4285714285714286</v>
      </c>
    </row>
    <row r="22" spans="1:5" ht="15" x14ac:dyDescent="0.2">
      <c r="A22" s="45" t="s">
        <v>24</v>
      </c>
      <c r="B22" s="29">
        <f>SUM(B18:B21)</f>
        <v>1749480</v>
      </c>
      <c r="C22" s="29">
        <f>SUM(C18:C21)</f>
        <v>1872240</v>
      </c>
      <c r="D22" s="29">
        <f>SUM(D18:D21)</f>
        <v>122760</v>
      </c>
      <c r="E22" s="34">
        <f t="shared" si="5"/>
        <v>7.0169421771040463E-2</v>
      </c>
    </row>
    <row r="23" spans="1:5" ht="15" x14ac:dyDescent="0.2">
      <c r="A23" s="45" t="s">
        <v>25</v>
      </c>
      <c r="B23" s="32"/>
      <c r="C23" s="23"/>
      <c r="D23" s="33"/>
      <c r="E23" s="34"/>
    </row>
    <row r="24" spans="1:5" ht="15" x14ac:dyDescent="0.2">
      <c r="A24" s="45" t="s">
        <v>26</v>
      </c>
      <c r="B24" s="29">
        <v>132649</v>
      </c>
      <c r="C24" s="30">
        <v>141996</v>
      </c>
      <c r="D24" s="30">
        <f t="shared" ref="D24:D29" si="6">+C24-B24</f>
        <v>9347</v>
      </c>
      <c r="E24" s="34">
        <f t="shared" ref="E24:E31" si="7">+C24/B24-1</f>
        <v>7.0464157287276841E-2</v>
      </c>
    </row>
    <row r="25" spans="1:5" ht="15" x14ac:dyDescent="0.2">
      <c r="A25" s="45" t="s">
        <v>27</v>
      </c>
      <c r="B25" s="32">
        <v>243031</v>
      </c>
      <c r="C25" s="49">
        <v>272427</v>
      </c>
      <c r="D25" s="30">
        <f t="shared" si="6"/>
        <v>29396</v>
      </c>
      <c r="E25" s="34">
        <f t="shared" si="7"/>
        <v>0.12095576284506904</v>
      </c>
    </row>
    <row r="26" spans="1:5" ht="15" x14ac:dyDescent="0.2">
      <c r="A26" s="45" t="s">
        <v>28</v>
      </c>
      <c r="B26" s="32">
        <v>345600</v>
      </c>
      <c r="C26" s="49">
        <v>363528</v>
      </c>
      <c r="D26" s="30">
        <f t="shared" si="6"/>
        <v>17928</v>
      </c>
      <c r="E26" s="34">
        <f t="shared" si="7"/>
        <v>5.1874999999999893E-2</v>
      </c>
    </row>
    <row r="27" spans="1:5" ht="15" x14ac:dyDescent="0.2">
      <c r="A27" s="45" t="s">
        <v>29</v>
      </c>
      <c r="B27" s="32">
        <v>2012</v>
      </c>
      <c r="C27" s="49">
        <v>2153</v>
      </c>
      <c r="D27" s="30">
        <f t="shared" si="6"/>
        <v>141</v>
      </c>
      <c r="E27" s="34">
        <f t="shared" si="7"/>
        <v>7.007952286282304E-2</v>
      </c>
    </row>
    <row r="28" spans="1:5" ht="15" x14ac:dyDescent="0.2">
      <c r="A28" s="45" t="s">
        <v>30</v>
      </c>
      <c r="B28" s="50">
        <v>3429</v>
      </c>
      <c r="C28" s="49">
        <v>6500</v>
      </c>
      <c r="D28" s="30">
        <f t="shared" si="6"/>
        <v>3071</v>
      </c>
      <c r="E28" s="34">
        <f t="shared" si="7"/>
        <v>0.89559638378536022</v>
      </c>
    </row>
    <row r="29" spans="1:5" ht="15" x14ac:dyDescent="0.2">
      <c r="A29" s="51" t="s">
        <v>31</v>
      </c>
      <c r="B29" s="36">
        <v>3499</v>
      </c>
      <c r="C29" s="52">
        <v>3745</v>
      </c>
      <c r="D29" s="48">
        <f t="shared" si="6"/>
        <v>246</v>
      </c>
      <c r="E29" s="28">
        <f t="shared" si="7"/>
        <v>7.0305801657616351E-2</v>
      </c>
    </row>
    <row r="30" spans="1:5" ht="15" x14ac:dyDescent="0.2">
      <c r="A30" s="45" t="s">
        <v>32</v>
      </c>
      <c r="B30" s="29">
        <f>SUM(B24:B29)</f>
        <v>730220</v>
      </c>
      <c r="C30" s="29">
        <f>SUM(C24:C29)</f>
        <v>790349</v>
      </c>
      <c r="D30" s="29">
        <f>SUM(D24:D29)</f>
        <v>60129</v>
      </c>
      <c r="E30" s="34">
        <f t="shared" si="7"/>
        <v>8.2343677247952662E-2</v>
      </c>
    </row>
    <row r="31" spans="1:5" ht="15" x14ac:dyDescent="0.2">
      <c r="A31" s="37" t="s">
        <v>33</v>
      </c>
      <c r="B31" s="53">
        <f>+B22+B30</f>
        <v>2479700</v>
      </c>
      <c r="C31" s="53">
        <f t="shared" ref="C31:D31" si="8">+C22+C30</f>
        <v>2662589</v>
      </c>
      <c r="D31" s="53">
        <f t="shared" si="8"/>
        <v>182889</v>
      </c>
      <c r="E31" s="54">
        <f t="shared" si="7"/>
        <v>7.3754486429810084E-2</v>
      </c>
    </row>
    <row r="32" spans="1:5" ht="15" x14ac:dyDescent="0.2">
      <c r="A32" s="55"/>
      <c r="B32" s="56"/>
      <c r="C32" s="57"/>
      <c r="D32" s="57"/>
      <c r="E32" s="58"/>
    </row>
    <row r="33" spans="1:5" ht="15" x14ac:dyDescent="0.2">
      <c r="A33" s="12" t="s">
        <v>34</v>
      </c>
      <c r="B33" s="59"/>
      <c r="C33" s="60"/>
      <c r="D33" s="61"/>
      <c r="E33" s="62"/>
    </row>
    <row r="34" spans="1:5" ht="15" x14ac:dyDescent="0.2">
      <c r="A34" s="45" t="s">
        <v>35</v>
      </c>
      <c r="B34" s="32"/>
      <c r="C34" s="23"/>
      <c r="D34" s="33"/>
      <c r="E34" s="21"/>
    </row>
    <row r="35" spans="1:5" ht="15" x14ac:dyDescent="0.2">
      <c r="A35" s="45" t="s">
        <v>36</v>
      </c>
      <c r="B35" s="29">
        <v>13520</v>
      </c>
      <c r="C35" s="30">
        <v>9329</v>
      </c>
      <c r="D35" s="46">
        <f t="shared" ref="D35:D61" si="9">+C35-B35</f>
        <v>-4191</v>
      </c>
      <c r="E35" s="34">
        <f t="shared" ref="E35:E62" si="10">+C35/B35-1</f>
        <v>-0.30998520710059174</v>
      </c>
    </row>
    <row r="36" spans="1:5" ht="15" x14ac:dyDescent="0.2">
      <c r="A36" s="45" t="s">
        <v>37</v>
      </c>
      <c r="B36" s="32">
        <v>33161</v>
      </c>
      <c r="C36" s="46">
        <v>38960</v>
      </c>
      <c r="D36" s="46">
        <f t="shared" si="9"/>
        <v>5799</v>
      </c>
      <c r="E36" s="34">
        <f t="shared" si="10"/>
        <v>0.17487409909230722</v>
      </c>
    </row>
    <row r="37" spans="1:5" ht="15" x14ac:dyDescent="0.2">
      <c r="A37" s="45" t="s">
        <v>38</v>
      </c>
      <c r="B37" s="32">
        <v>175</v>
      </c>
      <c r="C37" s="46">
        <v>105</v>
      </c>
      <c r="D37" s="46">
        <f t="shared" si="9"/>
        <v>-70</v>
      </c>
      <c r="E37" s="34">
        <f t="shared" si="10"/>
        <v>-0.4</v>
      </c>
    </row>
    <row r="38" spans="1:5" ht="15" x14ac:dyDescent="0.2">
      <c r="A38" s="45" t="s">
        <v>39</v>
      </c>
      <c r="B38" s="32">
        <v>78</v>
      </c>
      <c r="C38" s="46">
        <v>78</v>
      </c>
      <c r="D38" s="46">
        <f t="shared" si="9"/>
        <v>0</v>
      </c>
      <c r="E38" s="34">
        <f t="shared" si="10"/>
        <v>0</v>
      </c>
    </row>
    <row r="39" spans="1:5" ht="15" x14ac:dyDescent="0.2">
      <c r="A39" s="45" t="s">
        <v>40</v>
      </c>
      <c r="B39" s="32">
        <v>14000</v>
      </c>
      <c r="C39" s="46">
        <v>14000</v>
      </c>
      <c r="D39" s="46">
        <f t="shared" si="9"/>
        <v>0</v>
      </c>
      <c r="E39" s="34">
        <f t="shared" si="10"/>
        <v>0</v>
      </c>
    </row>
    <row r="40" spans="1:5" ht="15" x14ac:dyDescent="0.2">
      <c r="A40" s="45" t="s">
        <v>41</v>
      </c>
      <c r="B40" s="32"/>
      <c r="C40" s="46"/>
      <c r="D40" s="46" t="s">
        <v>42</v>
      </c>
      <c r="E40" s="34" t="s">
        <v>42</v>
      </c>
    </row>
    <row r="41" spans="1:5" ht="15" x14ac:dyDescent="0.2">
      <c r="A41" s="45" t="s">
        <v>43</v>
      </c>
      <c r="B41" s="32">
        <v>12678</v>
      </c>
      <c r="C41" s="46">
        <v>11516</v>
      </c>
      <c r="D41" s="46">
        <f t="shared" si="9"/>
        <v>-1162</v>
      </c>
      <c r="E41" s="34">
        <f t="shared" si="10"/>
        <v>-9.1654835147499614E-2</v>
      </c>
    </row>
    <row r="42" spans="1:5" ht="15" x14ac:dyDescent="0.2">
      <c r="A42" s="45" t="s">
        <v>44</v>
      </c>
      <c r="B42" s="32">
        <v>1188912</v>
      </c>
      <c r="C42" s="46">
        <v>1192342</v>
      </c>
      <c r="D42" s="46">
        <f t="shared" si="9"/>
        <v>3430</v>
      </c>
      <c r="E42" s="34">
        <f t="shared" si="10"/>
        <v>2.8849906469108344E-3</v>
      </c>
    </row>
    <row r="43" spans="1:5" ht="15" x14ac:dyDescent="0.2">
      <c r="A43" s="45" t="s">
        <v>45</v>
      </c>
      <c r="B43" s="32">
        <v>251186</v>
      </c>
      <c r="C43" s="46">
        <v>274095</v>
      </c>
      <c r="D43" s="46">
        <f t="shared" si="9"/>
        <v>22909</v>
      </c>
      <c r="E43" s="34">
        <f t="shared" si="10"/>
        <v>9.1203331395858012E-2</v>
      </c>
    </row>
    <row r="44" spans="1:5" ht="15" x14ac:dyDescent="0.2">
      <c r="A44" s="45" t="s">
        <v>46</v>
      </c>
      <c r="B44" s="32"/>
      <c r="C44" s="46" t="s">
        <v>42</v>
      </c>
      <c r="D44" s="46" t="s">
        <v>42</v>
      </c>
      <c r="E44" s="34" t="s">
        <v>42</v>
      </c>
    </row>
    <row r="45" spans="1:5" ht="15" x14ac:dyDescent="0.2">
      <c r="A45" s="45" t="s">
        <v>47</v>
      </c>
      <c r="B45" s="32">
        <v>32253</v>
      </c>
      <c r="C45" s="46">
        <v>31941</v>
      </c>
      <c r="D45" s="46">
        <f t="shared" si="9"/>
        <v>-312</v>
      </c>
      <c r="E45" s="34">
        <f t="shared" si="10"/>
        <v>-9.6735187424425995E-3</v>
      </c>
    </row>
    <row r="46" spans="1:5" ht="15" x14ac:dyDescent="0.2">
      <c r="A46" s="45" t="s">
        <v>48</v>
      </c>
      <c r="B46" s="32">
        <v>1500</v>
      </c>
      <c r="C46" s="46">
        <v>2500</v>
      </c>
      <c r="D46" s="46">
        <f t="shared" si="9"/>
        <v>1000</v>
      </c>
      <c r="E46" s="34">
        <f t="shared" si="10"/>
        <v>0.66666666666666674</v>
      </c>
    </row>
    <row r="47" spans="1:5" ht="15" x14ac:dyDescent="0.2">
      <c r="A47" s="45" t="s">
        <v>49</v>
      </c>
      <c r="B47" s="32"/>
      <c r="C47" s="46" t="s">
        <v>42</v>
      </c>
      <c r="D47" s="46" t="s">
        <v>42</v>
      </c>
      <c r="E47" s="34" t="s">
        <v>42</v>
      </c>
    </row>
    <row r="48" spans="1:5" ht="15" x14ac:dyDescent="0.2">
      <c r="A48" s="45" t="s">
        <v>50</v>
      </c>
      <c r="B48" s="32">
        <v>41650</v>
      </c>
      <c r="C48" s="46">
        <v>47279</v>
      </c>
      <c r="D48" s="46">
        <f t="shared" si="9"/>
        <v>5629</v>
      </c>
      <c r="E48" s="34">
        <f t="shared" si="10"/>
        <v>0.13515006002400964</v>
      </c>
    </row>
    <row r="49" spans="1:5" ht="15" x14ac:dyDescent="0.2">
      <c r="A49" s="45" t="s">
        <v>51</v>
      </c>
      <c r="B49" s="32">
        <v>138574</v>
      </c>
      <c r="C49" s="46">
        <v>151099</v>
      </c>
      <c r="D49" s="46">
        <f t="shared" si="9"/>
        <v>12525</v>
      </c>
      <c r="E49" s="34">
        <f t="shared" si="10"/>
        <v>9.0384920692193393E-2</v>
      </c>
    </row>
    <row r="50" spans="1:5" ht="15" x14ac:dyDescent="0.2">
      <c r="A50" s="45" t="s">
        <v>52</v>
      </c>
      <c r="B50" s="32"/>
      <c r="C50" s="46" t="s">
        <v>42</v>
      </c>
      <c r="D50" s="46" t="s">
        <v>42</v>
      </c>
      <c r="E50" s="34" t="s">
        <v>42</v>
      </c>
    </row>
    <row r="51" spans="1:5" ht="15" x14ac:dyDescent="0.2">
      <c r="A51" s="45" t="s">
        <v>53</v>
      </c>
      <c r="B51" s="32">
        <v>69974</v>
      </c>
      <c r="C51" s="46">
        <v>43085</v>
      </c>
      <c r="D51" s="46">
        <f t="shared" si="9"/>
        <v>-26889</v>
      </c>
      <c r="E51" s="34">
        <f t="shared" si="10"/>
        <v>-0.38427130076885696</v>
      </c>
    </row>
    <row r="52" spans="1:5" ht="15" x14ac:dyDescent="0.2">
      <c r="A52" s="45" t="s">
        <v>54</v>
      </c>
      <c r="B52" s="32">
        <v>453702</v>
      </c>
      <c r="C52" s="46">
        <v>493051</v>
      </c>
      <c r="D52" s="46">
        <f t="shared" si="9"/>
        <v>39349</v>
      </c>
      <c r="E52" s="34">
        <f t="shared" si="10"/>
        <v>8.6728733838510763E-2</v>
      </c>
    </row>
    <row r="53" spans="1:5" ht="15" x14ac:dyDescent="0.2">
      <c r="A53" s="45" t="s">
        <v>55</v>
      </c>
      <c r="B53" s="32"/>
      <c r="C53" s="46" t="s">
        <v>42</v>
      </c>
      <c r="D53" s="46" t="s">
        <v>42</v>
      </c>
      <c r="E53" s="34" t="s">
        <v>42</v>
      </c>
    </row>
    <row r="54" spans="1:5" ht="15" x14ac:dyDescent="0.2">
      <c r="A54" s="45" t="s">
        <v>56</v>
      </c>
      <c r="B54" s="32">
        <v>12575</v>
      </c>
      <c r="C54" s="46">
        <v>12100</v>
      </c>
      <c r="D54" s="46">
        <f t="shared" si="9"/>
        <v>-475</v>
      </c>
      <c r="E54" s="34">
        <f t="shared" si="10"/>
        <v>-3.7773359840954313E-2</v>
      </c>
    </row>
    <row r="55" spans="1:5" ht="15" x14ac:dyDescent="0.2">
      <c r="A55" s="45" t="s">
        <v>57</v>
      </c>
      <c r="B55" s="32">
        <v>184677</v>
      </c>
      <c r="C55" s="46">
        <v>74770</v>
      </c>
      <c r="D55" s="46">
        <f t="shared" si="9"/>
        <v>-109907</v>
      </c>
      <c r="E55" s="34">
        <f t="shared" si="10"/>
        <v>-0.59513095837597541</v>
      </c>
    </row>
    <row r="56" spans="1:5" ht="15" x14ac:dyDescent="0.2">
      <c r="A56" s="45" t="s">
        <v>58</v>
      </c>
      <c r="B56" s="32"/>
      <c r="C56" s="23"/>
      <c r="D56" s="46" t="s">
        <v>42</v>
      </c>
      <c r="E56" s="34" t="s">
        <v>42</v>
      </c>
    </row>
    <row r="57" spans="1:5" ht="15" x14ac:dyDescent="0.2">
      <c r="A57" s="45" t="s">
        <v>59</v>
      </c>
      <c r="B57" s="32">
        <v>139205</v>
      </c>
      <c r="C57" s="23">
        <v>123471</v>
      </c>
      <c r="D57" s="46">
        <f t="shared" si="9"/>
        <v>-15734</v>
      </c>
      <c r="E57" s="34">
        <f t="shared" si="10"/>
        <v>-0.11302754929779824</v>
      </c>
    </row>
    <row r="58" spans="1:5" ht="15" x14ac:dyDescent="0.2">
      <c r="A58" s="45" t="s">
        <v>60</v>
      </c>
      <c r="B58" s="32">
        <v>194051</v>
      </c>
      <c r="C58" s="23">
        <v>493895</v>
      </c>
      <c r="D58" s="46">
        <f t="shared" si="9"/>
        <v>299844</v>
      </c>
      <c r="E58" s="34">
        <f t="shared" si="10"/>
        <v>1.5451814213789157</v>
      </c>
    </row>
    <row r="59" spans="1:5" ht="15" x14ac:dyDescent="0.2">
      <c r="A59" s="45" t="s">
        <v>61</v>
      </c>
      <c r="B59" s="32">
        <v>618675</v>
      </c>
      <c r="C59" s="23">
        <v>707904</v>
      </c>
      <c r="D59" s="46">
        <f t="shared" si="9"/>
        <v>89229</v>
      </c>
      <c r="E59" s="34">
        <f t="shared" si="10"/>
        <v>0.14422596678385258</v>
      </c>
    </row>
    <row r="60" spans="1:5" ht="15" x14ac:dyDescent="0.2">
      <c r="A60" s="45" t="s">
        <v>62</v>
      </c>
      <c r="B60" s="32">
        <v>30608</v>
      </c>
      <c r="C60" s="23">
        <v>26753</v>
      </c>
      <c r="D60" s="46">
        <f t="shared" si="9"/>
        <v>-3855</v>
      </c>
      <c r="E60" s="34">
        <f t="shared" si="10"/>
        <v>-0.1259474647151072</v>
      </c>
    </row>
    <row r="61" spans="1:5" ht="15" x14ac:dyDescent="0.2">
      <c r="A61" s="45" t="s">
        <v>63</v>
      </c>
      <c r="B61" s="63">
        <v>25558</v>
      </c>
      <c r="C61" s="33">
        <v>25625</v>
      </c>
      <c r="D61" s="46">
        <f t="shared" si="9"/>
        <v>67</v>
      </c>
      <c r="E61" s="34">
        <f t="shared" si="10"/>
        <v>2.621488379372483E-3</v>
      </c>
    </row>
    <row r="62" spans="1:5" ht="15" x14ac:dyDescent="0.2">
      <c r="A62" s="37" t="s">
        <v>64</v>
      </c>
      <c r="B62" s="64">
        <f>SUM(B35:B61)</f>
        <v>3456712</v>
      </c>
      <c r="C62" s="53">
        <f>SUM(C35:C61)</f>
        <v>3773898</v>
      </c>
      <c r="D62" s="53">
        <f>SUM(D35:D61)</f>
        <v>317186</v>
      </c>
      <c r="E62" s="54">
        <f t="shared" si="10"/>
        <v>9.1759452335051339E-2</v>
      </c>
    </row>
    <row r="63" spans="1:5" ht="15" x14ac:dyDescent="0.2">
      <c r="A63" s="45"/>
      <c r="B63" s="32"/>
      <c r="C63" s="23"/>
      <c r="D63" s="33"/>
      <c r="E63" s="34"/>
    </row>
    <row r="64" spans="1:5" ht="15" x14ac:dyDescent="0.2">
      <c r="A64" s="12" t="s">
        <v>65</v>
      </c>
      <c r="B64" s="68">
        <v>86375</v>
      </c>
      <c r="C64" s="68">
        <v>4600</v>
      </c>
      <c r="D64" s="69">
        <f t="shared" ref="D64" si="11">+C64-B64</f>
        <v>-81775</v>
      </c>
      <c r="E64" s="70">
        <f t="shared" ref="E64" si="12">+C64/B64-1</f>
        <v>-0.94674384949348767</v>
      </c>
    </row>
    <row r="65" spans="1:5" ht="15" x14ac:dyDescent="0.2">
      <c r="A65" s="65" t="s">
        <v>66</v>
      </c>
      <c r="B65" s="66">
        <v>0</v>
      </c>
      <c r="C65" s="66">
        <v>0</v>
      </c>
      <c r="D65" s="66">
        <v>0</v>
      </c>
      <c r="E65" s="67">
        <v>0</v>
      </c>
    </row>
    <row r="66" spans="1:5" ht="15.75" thickBot="1" x14ac:dyDescent="0.25">
      <c r="A66" s="37" t="s">
        <v>67</v>
      </c>
      <c r="B66" s="38">
        <f>+B31+B62+B64+B65</f>
        <v>6022787</v>
      </c>
      <c r="C66" s="38">
        <f>+C31+C62+C64+C65</f>
        <v>6441087</v>
      </c>
      <c r="D66" s="38">
        <f>+D31+D62+D64+D65</f>
        <v>418300</v>
      </c>
      <c r="E66" s="39">
        <f t="shared" ref="E66" si="13">+C66/B66-1</f>
        <v>6.9452896142599752E-2</v>
      </c>
    </row>
    <row r="67" spans="1:5" ht="15" thickTop="1" x14ac:dyDescent="0.2"/>
  </sheetData>
  <mergeCells count="2">
    <mergeCell ref="A1:E1"/>
    <mergeCell ref="A2:E2"/>
  </mergeCells>
  <pageMargins left="0.95" right="0.45" top="0" bottom="0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DC2BC-960D-4D6C-AFE3-D96F952AB35E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BF836-E070-4B0E-92F6-14F7AE154EF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Brevard County Supervisor of Elections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Moore</dc:creator>
  <cp:lastModifiedBy>Michele Moore</cp:lastModifiedBy>
  <cp:lastPrinted>2021-06-01T20:29:32Z</cp:lastPrinted>
  <dcterms:created xsi:type="dcterms:W3CDTF">2021-06-01T20:20:46Z</dcterms:created>
  <dcterms:modified xsi:type="dcterms:W3CDTF">2021-06-01T20:31:05Z</dcterms:modified>
</cp:coreProperties>
</file>