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\FY 2021-22 Budget\"/>
    </mc:Choice>
  </mc:AlternateContent>
  <xr:revisionPtr revIDLastSave="0" documentId="8_{789C2DC4-08C0-4CAE-A145-E7DBB95316E2}" xr6:coauthVersionLast="47" xr6:coauthVersionMax="47" xr10:uidLastSave="{00000000-0000-0000-0000-000000000000}"/>
  <bookViews>
    <workbookView xWindow="-120" yWindow="-120" windowWidth="29040" windowHeight="15840" xr2:uid="{2582A8CF-BEBF-4D80-AE5E-3B415E3B3837}"/>
  </bookViews>
  <sheets>
    <sheet name="Exhibit A" sheetId="1" r:id="rId1"/>
    <sheet name="Schedule IA" sheetId="2" r:id="rId2"/>
    <sheet name="Schedule II" sheetId="3" r:id="rId3"/>
    <sheet name="Schedule III" sheetId="4" r:id="rId4"/>
    <sheet name="Schedule III-A" sheetId="5" r:id="rId5"/>
    <sheet name="Schedule IV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" l="1"/>
  <c r="F16" i="6" s="1"/>
  <c r="C16" i="6"/>
  <c r="G16" i="6" s="1"/>
  <c r="G14" i="6"/>
  <c r="F14" i="6"/>
  <c r="G13" i="6"/>
  <c r="F13" i="6"/>
  <c r="G12" i="6"/>
  <c r="F12" i="6"/>
  <c r="G11" i="6"/>
  <c r="F11" i="6"/>
  <c r="A4" i="6"/>
  <c r="F24" i="5"/>
  <c r="F23" i="5"/>
  <c r="F22" i="5"/>
  <c r="A4" i="5"/>
  <c r="D20" i="4"/>
  <c r="C20" i="4"/>
  <c r="G20" i="4" s="1"/>
  <c r="B20" i="4"/>
  <c r="G18" i="4"/>
  <c r="F18" i="4"/>
  <c r="G16" i="4"/>
  <c r="F16" i="4"/>
  <c r="G15" i="4"/>
  <c r="F15" i="4"/>
  <c r="G14" i="4"/>
  <c r="F14" i="4"/>
  <c r="G13" i="4"/>
  <c r="E13" i="4"/>
  <c r="E20" i="4" s="1"/>
  <c r="F20" i="4" s="1"/>
  <c r="A4" i="4"/>
  <c r="F13" i="4" l="1"/>
</calcChain>
</file>

<file path=xl/sharedStrings.xml><?xml version="1.0" encoding="utf-8"?>
<sst xmlns="http://schemas.openxmlformats.org/spreadsheetml/2006/main" count="292" uniqueCount="148">
  <si>
    <t>BUDGET REQUEST FOR PROPERTY APPRAISERS</t>
  </si>
  <si>
    <t>SUMMARY OF THE 2021-22 BUDGET BY APPROPRIATION CATEGORY</t>
  </si>
  <si>
    <t>BREVARD</t>
  </si>
  <si>
    <t>COUNTY</t>
  </si>
  <si>
    <t>EXHIBIT A</t>
  </si>
  <si>
    <t>APPROPRIATION CATEGORY</t>
  </si>
  <si>
    <t>ACTUAL</t>
  </si>
  <si>
    <t>APPROVED</t>
  </si>
  <si>
    <t xml:space="preserve">ACTUAL </t>
  </si>
  <si>
    <t>(INCREASE/DECREASE)</t>
  </si>
  <si>
    <t>AMOUNT</t>
  </si>
  <si>
    <t>EXPENDITURES</t>
  </si>
  <si>
    <t>BUDGET</t>
  </si>
  <si>
    <t>REQUEST</t>
  </si>
  <si>
    <t>%</t>
  </si>
  <si>
    <t>2019-20</t>
  </si>
  <si>
    <t>2020-21</t>
  </si>
  <si>
    <t>2021-22</t>
  </si>
  <si>
    <t>(6a)</t>
  </si>
  <si>
    <t>(8a)</t>
  </si>
  <si>
    <t>PERSONNEL SERVICES</t>
  </si>
  <si>
    <t>(Sch. 1-1A)</t>
  </si>
  <si>
    <t>OPERATING EXPENSES</t>
  </si>
  <si>
    <t>(Sch. II)</t>
  </si>
  <si>
    <t xml:space="preserve">OPERATING </t>
  </si>
  <si>
    <t>-----</t>
  </si>
  <si>
    <t>CAPITAL OUTLAY</t>
  </si>
  <si>
    <t>(Sch. III)</t>
  </si>
  <si>
    <t>NON-OPERATING</t>
  </si>
  <si>
    <t>(Sch. IV)</t>
  </si>
  <si>
    <t>TOTAL EXPENDITURES</t>
  </si>
  <si>
    <t>NUMBER OF POSITIONS</t>
  </si>
  <si>
    <t>COL (5) - (3)</t>
  </si>
  <si>
    <t>COL (6) / (3)</t>
  </si>
  <si>
    <t>DETAIL OF PERSONNEL SERVICES</t>
  </si>
  <si>
    <t>SCHEDULE IA</t>
  </si>
  <si>
    <t>INCREASE/(DECREASE)</t>
  </si>
  <si>
    <t>OBJECT CODE</t>
  </si>
  <si>
    <t>PERSONNEL SERVICES:</t>
  </si>
  <si>
    <t>11 OFFICIAL</t>
  </si>
  <si>
    <t>12 EMPLOYEES (REGULAR)</t>
  </si>
  <si>
    <t>13 EMPLOYEES (TEMPORARY)</t>
  </si>
  <si>
    <t>14 OVERTIME</t>
  </si>
  <si>
    <t>15 SPECIAL PAY</t>
  </si>
  <si>
    <t>21 FICA</t>
  </si>
  <si>
    <t xml:space="preserve">  2152 REGULAR     </t>
  </si>
  <si>
    <t xml:space="preserve">  2153 OTHER</t>
  </si>
  <si>
    <t>22 RETIREMENT</t>
  </si>
  <si>
    <t xml:space="preserve">  2251 OFFICIAL        </t>
  </si>
  <si>
    <t xml:space="preserve">  2252 EMPLOYEE     </t>
  </si>
  <si>
    <t xml:space="preserve">  2253 SMS/SES       </t>
  </si>
  <si>
    <t xml:space="preserve">  2254 DROP             </t>
  </si>
  <si>
    <t>23 LIFE &amp; HEALTH INSURANCE</t>
  </si>
  <si>
    <t>24 WORKER'S COMPENSATION</t>
  </si>
  <si>
    <t>25 UNEMPLOYMENT COMP.</t>
  </si>
  <si>
    <t xml:space="preserve">     TOTAL PERSONNEL SERVICES</t>
  </si>
  <si>
    <t xml:space="preserve">Post this total to </t>
  </si>
  <si>
    <t>Post this total to</t>
  </si>
  <si>
    <t>Col. (5) - (3)</t>
  </si>
  <si>
    <t>Col. (6) / (3)</t>
  </si>
  <si>
    <t>Col.(2) Ex. A</t>
  </si>
  <si>
    <t>Col. (3) Ex. A</t>
  </si>
  <si>
    <t>Col. (4) Ex. A</t>
  </si>
  <si>
    <t>Col. (5) Ex. A</t>
  </si>
  <si>
    <t>DETAIL OF OPERATING EXPENSES</t>
  </si>
  <si>
    <t>SCHEDULE II</t>
  </si>
  <si>
    <t>OPERATING EXPENSES:</t>
  </si>
  <si>
    <t>31 PROFESSIONAL SERVICES</t>
  </si>
  <si>
    <t xml:space="preserve"> 3151 E.D.P.</t>
  </si>
  <si>
    <t xml:space="preserve"> 3152 APPRAISAL</t>
  </si>
  <si>
    <t xml:space="preserve"> 3153 MAPPING</t>
  </si>
  <si>
    <t xml:space="preserve"> 3154 LEGAL</t>
  </si>
  <si>
    <t xml:space="preserve"> 3159 OTHER</t>
  </si>
  <si>
    <t>32 ACCOUNTING &amp; AUDITING</t>
  </si>
  <si>
    <t>33 COURT REPORTER</t>
  </si>
  <si>
    <t>34 OTHER CONTRACTUAL</t>
  </si>
  <si>
    <t>40 TRAVEL</t>
  </si>
  <si>
    <t>41 COMMUNICATIONS</t>
  </si>
  <si>
    <t>42 TRANSPORTATION</t>
  </si>
  <si>
    <t xml:space="preserve"> 4251 POSTAGE</t>
  </si>
  <si>
    <t xml:space="preserve"> 4252 FREIGHT</t>
  </si>
  <si>
    <t>43 UTILITIES</t>
  </si>
  <si>
    <t>44 RENTALS &amp; LEASES</t>
  </si>
  <si>
    <t xml:space="preserve"> 4451 OFFICE EQUIPMENT</t>
  </si>
  <si>
    <t xml:space="preserve"> 4452 VEHICLES</t>
  </si>
  <si>
    <t xml:space="preserve"> 4453 OFFICE SPACE</t>
  </si>
  <si>
    <t xml:space="preserve"> 4454 E.D.P.</t>
  </si>
  <si>
    <t>45 INSURANCE &amp; SURETY</t>
  </si>
  <si>
    <t>46 REPAIR &amp; MAINTENANCE</t>
  </si>
  <si>
    <t xml:space="preserve"> 4651 OFFICE EQUIPMENT</t>
  </si>
  <si>
    <t xml:space="preserve"> 4652 VEHICLES</t>
  </si>
  <si>
    <t xml:space="preserve"> 4653 OFFICE SPACE</t>
  </si>
  <si>
    <t xml:space="preserve"> 4654 E.D.P.</t>
  </si>
  <si>
    <t>47 PRINTING &amp; BINDING</t>
  </si>
  <si>
    <t>49 OTHER CURRENT CHARGES</t>
  </si>
  <si>
    <t xml:space="preserve"> 4951 LEGAL ADVERTISEMENTS</t>
  </si>
  <si>
    <t xml:space="preserve"> 4952 AERIAL PHOTOS</t>
  </si>
  <si>
    <t xml:space="preserve"> 4959 OTHER</t>
  </si>
  <si>
    <t>51 OFFICE SUPPLIES</t>
  </si>
  <si>
    <t>52 OPERATING SUPPLIES</t>
  </si>
  <si>
    <t>54 BOOKS &amp; PUBLICATIONS</t>
  </si>
  <si>
    <t xml:space="preserve"> 5451 BOOKS</t>
  </si>
  <si>
    <t xml:space="preserve"> 5452 SUBSCRIPTIONS</t>
  </si>
  <si>
    <t xml:space="preserve"> 5453 EDUCATION</t>
  </si>
  <si>
    <t xml:space="preserve"> 5454 DUES/MEMBERSHIPS</t>
  </si>
  <si>
    <t>TOTAL OPERATING EXPENSES</t>
  </si>
  <si>
    <t>Col. (2) Ex. A</t>
  </si>
  <si>
    <t>Col. (5) Ex. A.</t>
  </si>
  <si>
    <t>DETAIL OF OPERATING CAPITAL OUTLAY</t>
  </si>
  <si>
    <t>SCHEDULE III</t>
  </si>
  <si>
    <t>CAPITAL OUTLAY:</t>
  </si>
  <si>
    <t>64 MACHINERY &amp; EQUIPMENT</t>
  </si>
  <si>
    <t xml:space="preserve"> 6451 E.D.P.</t>
  </si>
  <si>
    <t xml:space="preserve"> 6452 OFFICE FURNITURE</t>
  </si>
  <si>
    <t xml:space="preserve"> 6453 OFFICE EQUIPMENT</t>
  </si>
  <si>
    <t xml:space="preserve"> 6454 VEHICLES</t>
  </si>
  <si>
    <t>66 BOOKS</t>
  </si>
  <si>
    <t>68 INTANGIBLE ASSETS</t>
  </si>
  <si>
    <t>TOTAL CAPITAL OUTLAY</t>
  </si>
  <si>
    <t xml:space="preserve"> OPERATING CAPITAL OUTLAY (CONT.)</t>
  </si>
  <si>
    <t>DETAIL OF EQUIPMENT REQUESTED</t>
  </si>
  <si>
    <t>SCHEDULE III A</t>
  </si>
  <si>
    <t>INSTALLMENT PURCHASES</t>
  </si>
  <si>
    <t xml:space="preserve">TOTAL </t>
  </si>
  <si>
    <t xml:space="preserve">MONTH AND </t>
  </si>
  <si>
    <t>CONTRACT</t>
  </si>
  <si>
    <t>YEAR</t>
  </si>
  <si>
    <t>LENGTH OF</t>
  </si>
  <si>
    <t>ITEM</t>
  </si>
  <si>
    <t>COST</t>
  </si>
  <si>
    <t>PURCHASED</t>
  </si>
  <si>
    <t>OTHER CAPITAL ITEMS</t>
  </si>
  <si>
    <t>UNIT</t>
  </si>
  <si>
    <t>PRICE</t>
  </si>
  <si>
    <t>QUANTITY</t>
  </si>
  <si>
    <t>REPLACE</t>
  </si>
  <si>
    <t>NEW</t>
  </si>
  <si>
    <t>PowerEdge R640 Server</t>
  </si>
  <si>
    <t>Replace</t>
  </si>
  <si>
    <t>DETAIL OF NON-OPERATING</t>
  </si>
  <si>
    <t xml:space="preserve">                    </t>
  </si>
  <si>
    <t>SCHEDULE IV</t>
  </si>
  <si>
    <t>NON-OPERATING:</t>
  </si>
  <si>
    <t xml:space="preserve"> 91 E.D.P. CONTRACT RESERVE</t>
  </si>
  <si>
    <t xml:space="preserve"> 92 OTHER CONTRACT RESERVE</t>
  </si>
  <si>
    <t xml:space="preserve"> 93 SPECIAL CONTINGENCY</t>
  </si>
  <si>
    <t xml:space="preserve"> 94 EMERGENCY CONTINGENCY</t>
  </si>
  <si>
    <t xml:space="preserve">        TOTAL NON-OPERATING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</si>
</sst>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164" formatCode="m/d/yy"/>
    <numFmt numFmtId="165" formatCode="0_);\(0\)"/>
    <numFmt numFmtId="166" formatCode="0.0%"/>
    <numFmt numFmtId="167" formatCode="0;;;@"/>
    <numFmt numFmtId="168" formatCode="&quot;$&quot;#,##0.0000_);\(&quot;$&quot;#,##0.0000\)"/>
    <numFmt numFmtId="169" formatCode="0_);[Red]\(0\)"/>
    <numFmt numFmtId="170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0"/>
      <color indexed="23"/>
      <name val="Book Antiqua"/>
      <family val="1"/>
    </font>
    <font>
      <b/>
      <sz val="10"/>
      <name val="Book Antiqua"/>
      <family val="1"/>
    </font>
    <font>
      <b/>
      <sz val="9"/>
      <color indexed="9"/>
      <name val="Book Antiqua"/>
      <family val="1"/>
    </font>
    <font>
      <sz val="9"/>
      <color indexed="9"/>
      <name val="Arial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11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i/>
      <sz val="8"/>
      <name val="Book Antiqua"/>
      <family val="1"/>
    </font>
    <font>
      <sz val="8"/>
      <name val="Book Antiqua"/>
      <family val="1"/>
    </font>
    <font>
      <sz val="12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38" fontId="2" fillId="0" borderId="6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38" fontId="2" fillId="3" borderId="6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38" fontId="2" fillId="0" borderId="9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38" fontId="2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8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38" fontId="2" fillId="3" borderId="1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6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6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6" fontId="6" fillId="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10" xfId="0" applyFont="1" applyFill="1" applyBorder="1" applyAlignment="1" applyProtection="1">
      <alignment horizontal="center"/>
      <protection locked="0"/>
    </xf>
    <xf numFmtId="38" fontId="2" fillId="0" borderId="10" xfId="0" applyNumberFormat="1" applyFont="1" applyBorder="1" applyAlignment="1" applyProtection="1">
      <alignment horizontal="center"/>
      <protection locked="0"/>
    </xf>
    <xf numFmtId="38" fontId="6" fillId="0" borderId="1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 vertical="center"/>
    </xf>
    <xf numFmtId="38" fontId="2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11" fillId="0" borderId="5" xfId="0" applyFont="1" applyBorder="1"/>
    <xf numFmtId="167" fontId="4" fillId="0" borderId="12" xfId="0" applyNumberFormat="1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2" fillId="2" borderId="9" xfId="0" applyFont="1" applyFill="1" applyBorder="1"/>
    <xf numFmtId="0" fontId="2" fillId="2" borderId="4" xfId="0" applyFont="1" applyFill="1" applyBorder="1"/>
    <xf numFmtId="0" fontId="7" fillId="3" borderId="8" xfId="0" applyFont="1" applyFill="1" applyBorder="1" applyAlignment="1">
      <alignment horizontal="center"/>
    </xf>
    <xf numFmtId="0" fontId="2" fillId="3" borderId="6" xfId="0" applyFont="1" applyFill="1" applyBorder="1"/>
    <xf numFmtId="0" fontId="6" fillId="2" borderId="5" xfId="0" applyFont="1" applyFill="1" applyBorder="1" applyAlignment="1">
      <alignment horizontal="center"/>
    </xf>
    <xf numFmtId="165" fontId="2" fillId="3" borderId="11" xfId="0" applyNumberFormat="1" applyFont="1" applyFill="1" applyBorder="1"/>
    <xf numFmtId="165" fontId="6" fillId="2" borderId="8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2" fillId="3" borderId="9" xfId="0" applyFont="1" applyFill="1" applyBorder="1"/>
    <xf numFmtId="0" fontId="2" fillId="0" borderId="3" xfId="0" applyFont="1" applyBorder="1"/>
    <xf numFmtId="0" fontId="6" fillId="0" borderId="10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38" fontId="2" fillId="0" borderId="11" xfId="0" applyNumberFormat="1" applyFont="1" applyBorder="1" applyAlignment="1" applyProtection="1">
      <alignment horizontal="center"/>
      <protection locked="0"/>
    </xf>
    <xf numFmtId="38" fontId="2" fillId="0" borderId="8" xfId="0" applyNumberFormat="1" applyFont="1" applyBorder="1" applyAlignment="1" applyProtection="1">
      <alignment horizontal="center"/>
      <protection locked="0"/>
    </xf>
    <xf numFmtId="38" fontId="2" fillId="0" borderId="11" xfId="0" applyNumberFormat="1" applyFont="1" applyBorder="1" applyAlignment="1">
      <alignment horizontal="center"/>
    </xf>
    <xf numFmtId="166" fontId="2" fillId="0" borderId="7" xfId="1" applyNumberFormat="1" applyFont="1" applyBorder="1" applyAlignment="1">
      <alignment horizontal="center"/>
    </xf>
    <xf numFmtId="5" fontId="2" fillId="4" borderId="8" xfId="0" applyNumberFormat="1" applyFont="1" applyFill="1" applyBorder="1" applyAlignment="1" applyProtection="1">
      <alignment horizontal="center"/>
      <protection locked="0"/>
    </xf>
    <xf numFmtId="37" fontId="2" fillId="4" borderId="8" xfId="0" applyNumberFormat="1" applyFont="1" applyFill="1" applyBorder="1" applyAlignment="1" applyProtection="1">
      <alignment horizontal="center"/>
      <protection locked="0"/>
    </xf>
    <xf numFmtId="0" fontId="12" fillId="2" borderId="11" xfId="0" applyFont="1" applyFill="1" applyBorder="1"/>
    <xf numFmtId="38" fontId="13" fillId="2" borderId="11" xfId="0" applyNumberFormat="1" applyFont="1" applyFill="1" applyBorder="1" applyAlignment="1" applyProtection="1">
      <alignment horizontal="center"/>
      <protection locked="0"/>
    </xf>
    <xf numFmtId="38" fontId="13" fillId="2" borderId="11" xfId="0" applyNumberFormat="1" applyFont="1" applyFill="1" applyBorder="1" applyAlignment="1">
      <alignment horizontal="center"/>
    </xf>
    <xf numFmtId="10" fontId="13" fillId="2" borderId="7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37" fontId="13" fillId="5" borderId="8" xfId="0" applyNumberFormat="1" applyFont="1" applyFill="1" applyBorder="1" applyAlignment="1" applyProtection="1">
      <alignment horizontal="center"/>
      <protection locked="0"/>
    </xf>
    <xf numFmtId="168" fontId="14" fillId="0" borderId="0" xfId="0" applyNumberFormat="1" applyFont="1"/>
    <xf numFmtId="0" fontId="6" fillId="2" borderId="11" xfId="0" applyFont="1" applyFill="1" applyBorder="1"/>
    <xf numFmtId="38" fontId="2" fillId="2" borderId="11" xfId="0" applyNumberFormat="1" applyFont="1" applyFill="1" applyBorder="1" applyAlignment="1" applyProtection="1">
      <alignment horizontal="center"/>
      <protection locked="0"/>
    </xf>
    <xf numFmtId="38" fontId="2" fillId="2" borderId="11" xfId="0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37" fontId="2" fillId="5" borderId="8" xfId="0" applyNumberFormat="1" applyFont="1" applyFill="1" applyBorder="1" applyAlignment="1" applyProtection="1">
      <alignment horizontal="center"/>
      <protection locked="0"/>
    </xf>
    <xf numFmtId="38" fontId="2" fillId="0" borderId="6" xfId="0" applyNumberFormat="1" applyFont="1" applyBorder="1" applyAlignment="1">
      <alignment horizontal="center"/>
    </xf>
    <xf numFmtId="38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6" fontId="6" fillId="0" borderId="10" xfId="0" applyNumberFormat="1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5" fontId="2" fillId="3" borderId="10" xfId="0" applyNumberFormat="1" applyFont="1" applyFill="1" applyBorder="1" applyAlignment="1">
      <alignment horizontal="center"/>
    </xf>
    <xf numFmtId="5" fontId="2" fillId="4" borderId="14" xfId="0" applyNumberFormat="1" applyFont="1" applyFill="1" applyBorder="1" applyAlignment="1">
      <alignment horizontal="center"/>
    </xf>
    <xf numFmtId="0" fontId="15" fillId="6" borderId="0" xfId="0" applyFont="1" applyFill="1"/>
    <xf numFmtId="0" fontId="15" fillId="0" borderId="0" xfId="0" applyFont="1"/>
    <xf numFmtId="167" fontId="4" fillId="0" borderId="4" xfId="0" applyNumberFormat="1" applyFont="1" applyBorder="1"/>
    <xf numFmtId="0" fontId="2" fillId="0" borderId="5" xfId="0" applyFont="1" applyBorder="1"/>
    <xf numFmtId="0" fontId="2" fillId="2" borderId="6" xfId="0" applyFont="1" applyFill="1" applyBorder="1"/>
    <xf numFmtId="0" fontId="2" fillId="2" borderId="1" xfId="0" applyFont="1" applyFill="1" applyBorder="1"/>
    <xf numFmtId="0" fontId="6" fillId="2" borderId="3" xfId="0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3" borderId="0" xfId="0" applyFont="1" applyFill="1"/>
    <xf numFmtId="0" fontId="2" fillId="5" borderId="6" xfId="0" applyFont="1" applyFill="1" applyBorder="1"/>
    <xf numFmtId="0" fontId="6" fillId="2" borderId="10" xfId="0" applyFont="1" applyFill="1" applyBorder="1"/>
    <xf numFmtId="0" fontId="2" fillId="2" borderId="10" xfId="0" applyFont="1" applyFill="1" applyBorder="1"/>
    <xf numFmtId="0" fontId="2" fillId="5" borderId="10" xfId="0" applyFont="1" applyFill="1" applyBorder="1"/>
    <xf numFmtId="0" fontId="6" fillId="0" borderId="11" xfId="0" applyFont="1" applyBorder="1"/>
    <xf numFmtId="169" fontId="2" fillId="0" borderId="11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5" fontId="2" fillId="4" borderId="11" xfId="0" applyNumberFormat="1" applyFont="1" applyFill="1" applyBorder="1"/>
    <xf numFmtId="37" fontId="2" fillId="4" borderId="11" xfId="0" applyNumberFormat="1" applyFont="1" applyFill="1" applyBorder="1"/>
    <xf numFmtId="169" fontId="2" fillId="2" borderId="11" xfId="0" applyNumberFormat="1" applyFont="1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37" fontId="2" fillId="5" borderId="11" xfId="0" applyNumberFormat="1" applyFont="1" applyFill="1" applyBorder="1"/>
    <xf numFmtId="38" fontId="2" fillId="2" borderId="0" xfId="0" applyNumberFormat="1" applyFont="1" applyFill="1" applyAlignment="1" applyProtection="1">
      <alignment horizontal="center"/>
      <protection locked="0"/>
    </xf>
    <xf numFmtId="0" fontId="2" fillId="3" borderId="11" xfId="0" applyFont="1" applyFill="1" applyBorder="1"/>
    <xf numFmtId="49" fontId="4" fillId="0" borderId="4" xfId="0" applyNumberFormat="1" applyFont="1" applyBorder="1"/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5" fontId="2" fillId="4" borderId="11" xfId="0" applyNumberFormat="1" applyFont="1" applyFill="1" applyBorder="1" applyProtection="1">
      <protection locked="0"/>
    </xf>
    <xf numFmtId="37" fontId="2" fillId="4" borderId="11" xfId="0" applyNumberFormat="1" applyFont="1" applyFill="1" applyBorder="1" applyProtection="1">
      <protection locked="0"/>
    </xf>
    <xf numFmtId="37" fontId="2" fillId="5" borderId="11" xfId="0" applyNumberFormat="1" applyFont="1" applyFill="1" applyBorder="1" applyProtection="1">
      <protection locked="0"/>
    </xf>
    <xf numFmtId="0" fontId="6" fillId="0" borderId="6" xfId="0" applyFont="1" applyBorder="1"/>
    <xf numFmtId="38" fontId="2" fillId="0" borderId="1" xfId="0" applyNumberFormat="1" applyFont="1" applyBorder="1"/>
    <xf numFmtId="10" fontId="2" fillId="0" borderId="6" xfId="0" applyNumberFormat="1" applyFont="1" applyBorder="1" applyAlignment="1">
      <alignment horizontal="center"/>
    </xf>
    <xf numFmtId="5" fontId="2" fillId="4" borderId="6" xfId="0" applyNumberFormat="1" applyFont="1" applyFill="1" applyBorder="1"/>
    <xf numFmtId="6" fontId="2" fillId="0" borderId="15" xfId="0" applyNumberFormat="1" applyFont="1" applyBorder="1" applyAlignment="1">
      <alignment horizontal="center"/>
    </xf>
    <xf numFmtId="0" fontId="2" fillId="3" borderId="10" xfId="0" applyFont="1" applyFill="1" applyBorder="1"/>
    <xf numFmtId="5" fontId="2" fillId="4" borderId="10" xfId="0" applyNumberFormat="1" applyFont="1" applyFill="1" applyBorder="1"/>
    <xf numFmtId="49" fontId="4" fillId="0" borderId="4" xfId="0" applyNumberFormat="1" applyFont="1" applyBorder="1" applyAlignment="1">
      <alignment horizontal="left"/>
    </xf>
    <xf numFmtId="0" fontId="4" fillId="0" borderId="0" xfId="0" applyFont="1"/>
    <xf numFmtId="0" fontId="16" fillId="0" borderId="0" xfId="0" applyFont="1"/>
    <xf numFmtId="165" fontId="6" fillId="0" borderId="6" xfId="0" applyNumberFormat="1" applyFont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165" fontId="6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2" fillId="2" borderId="0" xfId="0" applyFont="1" applyFill="1"/>
    <xf numFmtId="0" fontId="2" fillId="5" borderId="9" xfId="0" applyFont="1" applyFill="1" applyBorder="1"/>
    <xf numFmtId="0" fontId="2" fillId="2" borderId="13" xfId="0" applyFont="1" applyFill="1" applyBorder="1"/>
    <xf numFmtId="166" fontId="2" fillId="0" borderId="11" xfId="0" applyNumberFormat="1" applyFont="1" applyBorder="1" applyAlignment="1">
      <alignment horizontal="center"/>
    </xf>
    <xf numFmtId="0" fontId="2" fillId="3" borderId="5" xfId="0" applyFont="1" applyFill="1" applyBorder="1"/>
    <xf numFmtId="166" fontId="2" fillId="0" borderId="6" xfId="0" applyNumberFormat="1" applyFont="1" applyBorder="1" applyAlignment="1">
      <alignment horizontal="center"/>
    </xf>
    <xf numFmtId="0" fontId="2" fillId="3" borderId="3" xfId="0" applyFont="1" applyFill="1" applyBorder="1"/>
    <xf numFmtId="0" fontId="2" fillId="4" borderId="6" xfId="0" applyFont="1" applyFill="1" applyBorder="1"/>
    <xf numFmtId="0" fontId="2" fillId="3" borderId="14" xfId="0" applyFont="1" applyFill="1" applyBorder="1"/>
    <xf numFmtId="0" fontId="2" fillId="0" borderId="2" xfId="0" applyFont="1" applyBorder="1"/>
    <xf numFmtId="0" fontId="0" fillId="0" borderId="0" xfId="0"/>
    <xf numFmtId="0" fontId="0" fillId="0" borderId="5" xfId="0" applyBorder="1"/>
    <xf numFmtId="0" fontId="4" fillId="0" borderId="5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2" borderId="5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0" borderId="7" xfId="0" applyFont="1" applyBorder="1" applyProtection="1">
      <protection locked="0"/>
    </xf>
    <xf numFmtId="0" fontId="0" fillId="0" borderId="8" xfId="0" applyBorder="1"/>
    <xf numFmtId="5" fontId="2" fillId="0" borderId="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5" fontId="2" fillId="0" borderId="1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5" fontId="2" fillId="0" borderId="9" xfId="0" applyNumberFormat="1" applyFont="1" applyBorder="1" applyAlignment="1" applyProtection="1">
      <alignment horizontal="center"/>
      <protection locked="0"/>
    </xf>
    <xf numFmtId="0" fontId="6" fillId="2" borderId="12" xfId="0" applyFont="1" applyFill="1" applyBorder="1" applyAlignment="1">
      <alignment horizontal="center"/>
    </xf>
    <xf numFmtId="0" fontId="2" fillId="0" borderId="11" xfId="0" applyFont="1" applyBorder="1" applyProtection="1">
      <protection locked="0"/>
    </xf>
    <xf numFmtId="170" fontId="2" fillId="0" borderId="11" xfId="0" applyNumberFormat="1" applyFont="1" applyBorder="1" applyAlignment="1" applyProtection="1">
      <alignment horizontal="center"/>
      <protection locked="0"/>
    </xf>
    <xf numFmtId="37" fontId="2" fillId="0" borderId="11" xfId="0" applyNumberFormat="1" applyFont="1" applyBorder="1" applyAlignment="1" applyProtection="1">
      <alignment horizontal="center"/>
      <protection locked="0"/>
    </xf>
    <xf numFmtId="5" fontId="2" fillId="0" borderId="10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3" borderId="0" xfId="0" applyFont="1" applyFill="1" applyProtection="1">
      <protection locked="0"/>
    </xf>
    <xf numFmtId="38" fontId="2" fillId="3" borderId="11" xfId="0" applyNumberFormat="1" applyFont="1" applyFill="1" applyBorder="1" applyAlignment="1" applyProtection="1">
      <alignment horizontal="center"/>
      <protection locked="0"/>
    </xf>
    <xf numFmtId="5" fontId="2" fillId="4" borderId="5" xfId="0" applyNumberFormat="1" applyFont="1" applyFill="1" applyBorder="1"/>
    <xf numFmtId="0" fontId="2" fillId="3" borderId="11" xfId="0" applyFont="1" applyFill="1" applyBorder="1" applyProtection="1">
      <protection locked="0"/>
    </xf>
    <xf numFmtId="166" fontId="2" fillId="0" borderId="6" xfId="0" applyNumberFormat="1" applyFont="1" applyBorder="1"/>
    <xf numFmtId="5" fontId="6" fillId="0" borderId="1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%202021-2022%20DR484%20Budget%20Request%2007092021%20DOR%20Phone%20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Exhibit A"/>
      <sheetName val="Schedule I"/>
      <sheetName val="Schedule IA"/>
      <sheetName val="Schedule II"/>
      <sheetName val="Schedule III"/>
      <sheetName val="Schedule III-A"/>
      <sheetName val="Schedule IV"/>
      <sheetName val="General Justification"/>
      <sheetName val="Position Just"/>
      <sheetName val="Detail of Vacant Positions"/>
      <sheetName val="Certification Wksht"/>
      <sheetName val="Contract Wksht"/>
      <sheetName val="Travel Wksht"/>
      <sheetName val="Postage Wksht"/>
      <sheetName val="Education Wksht"/>
      <sheetName val="Vehicle Wksht"/>
      <sheetName val="Data Processing Wksht"/>
      <sheetName val="Summary of Reductions Request"/>
      <sheetName val="Reductions Justification"/>
      <sheetName val="150000-Special Pay"/>
      <sheetName val="2152-2153 FICA &amp; Medicare"/>
      <sheetName val="2251-FRS Offical"/>
      <sheetName val="2252-Regular"/>
      <sheetName val="2253-FRS SMS"/>
      <sheetName val="2254-FRS DROP"/>
      <sheetName val="2300-Health &amp; Life Ins"/>
      <sheetName val="2400-Workers Comp"/>
      <sheetName val="3154-ProfSvc Legal"/>
      <sheetName val="3400-Other Contract"/>
      <sheetName val="4100-TeleComm"/>
      <sheetName val="4452-Vehicle Lease"/>
      <sheetName val="4500-Other Ins"/>
      <sheetName val="93-Spec Cont Pay Inc"/>
      <sheetName val="FY21-22 Travel&amp;Train"/>
    </sheetNames>
    <sheetDataSet>
      <sheetData sheetId="0"/>
      <sheetData sheetId="1">
        <row r="5">
          <cell r="A5" t="str">
            <v>BREVARD</v>
          </cell>
        </row>
      </sheetData>
      <sheetData sheetId="2"/>
      <sheetData sheetId="3"/>
      <sheetData sheetId="4"/>
      <sheetData sheetId="5"/>
      <sheetData sheetId="6">
        <row r="23">
          <cell r="F23">
            <v>17240</v>
          </cell>
        </row>
        <row r="24">
          <cell r="F24">
            <v>17042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447A-0291-4404-86DA-4D72B346455B}">
  <dimension ref="A1:K34"/>
  <sheetViews>
    <sheetView tabSelected="1" workbookViewId="0"/>
  </sheetViews>
  <sheetFormatPr defaultRowHeight="13.5" x14ac:dyDescent="0.25"/>
  <cols>
    <col min="1" max="1" width="24.5703125" style="1" customWidth="1"/>
    <col min="2" max="2" width="15.5703125" style="1" bestFit="1" customWidth="1"/>
    <col min="3" max="3" width="11.5703125" style="1" bestFit="1" customWidth="1"/>
    <col min="4" max="4" width="15.5703125" style="1" bestFit="1" customWidth="1"/>
    <col min="5" max="5" width="11.140625" style="1" customWidth="1"/>
    <col min="6" max="6" width="12.5703125" style="1" customWidth="1"/>
    <col min="7" max="7" width="9.5703125" style="1" customWidth="1"/>
    <col min="8" max="8" width="0.5703125" style="1" customWidth="1"/>
    <col min="9" max="9" width="11.5703125" style="1" bestFit="1" customWidth="1"/>
    <col min="10" max="10" width="12.42578125" style="1" customWidth="1"/>
    <col min="11" max="11" width="8.5703125" style="1" customWidth="1"/>
    <col min="12" max="16384" width="9.140625" style="1"/>
  </cols>
  <sheetData>
    <row r="1" spans="1:1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8.75" x14ac:dyDescent="0.25">
      <c r="A2" s="14" t="s">
        <v>0</v>
      </c>
      <c r="B2" s="2"/>
      <c r="C2" s="2"/>
      <c r="D2" s="2"/>
      <c r="E2" s="2"/>
      <c r="F2" s="2"/>
      <c r="G2" s="2"/>
      <c r="H2" s="2"/>
      <c r="I2" s="2"/>
      <c r="J2" s="2"/>
      <c r="K2" s="15"/>
    </row>
    <row r="3" spans="1:11" ht="16.5" x14ac:dyDescent="0.3">
      <c r="A3" s="16" t="s">
        <v>1</v>
      </c>
      <c r="B3" s="3"/>
      <c r="C3" s="3"/>
      <c r="D3" s="3"/>
      <c r="E3" s="3"/>
      <c r="F3" s="3"/>
      <c r="G3" s="3"/>
      <c r="H3" s="3"/>
      <c r="I3" s="3"/>
      <c r="J3" s="3"/>
      <c r="K3" s="17"/>
    </row>
    <row r="4" spans="1:11" ht="17.100000000000001" customHeight="1" x14ac:dyDescent="0.25">
      <c r="A4" s="18"/>
      <c r="B4" s="4"/>
      <c r="C4" s="4"/>
      <c r="D4" s="4"/>
      <c r="E4" s="4"/>
      <c r="F4" s="4"/>
      <c r="G4" s="4"/>
      <c r="H4" s="4"/>
      <c r="I4" s="5"/>
      <c r="K4" s="19"/>
    </row>
    <row r="5" spans="1:11" ht="17.25" thickBot="1" x14ac:dyDescent="0.35">
      <c r="A5" s="20" t="s">
        <v>2</v>
      </c>
      <c r="D5" s="6"/>
      <c r="K5" s="19"/>
    </row>
    <row r="6" spans="1:11" ht="16.5" x14ac:dyDescent="0.3">
      <c r="A6" s="21" t="s">
        <v>3</v>
      </c>
      <c r="K6" s="22" t="s">
        <v>4</v>
      </c>
    </row>
    <row r="7" spans="1:11" ht="14.25" thickBot="1" x14ac:dyDescent="0.3">
      <c r="A7" s="18"/>
      <c r="K7" s="19"/>
    </row>
    <row r="8" spans="1:11" ht="15.75" thickBot="1" x14ac:dyDescent="0.35">
      <c r="A8" s="23" t="s">
        <v>5</v>
      </c>
      <c r="B8" s="24" t="s">
        <v>6</v>
      </c>
      <c r="C8" s="24" t="s">
        <v>7</v>
      </c>
      <c r="D8" s="24" t="s">
        <v>8</v>
      </c>
      <c r="E8" s="24"/>
      <c r="F8" s="25" t="s">
        <v>9</v>
      </c>
      <c r="G8" s="26"/>
      <c r="H8" s="27"/>
      <c r="I8" s="24" t="s">
        <v>10</v>
      </c>
      <c r="J8" s="25" t="s">
        <v>9</v>
      </c>
      <c r="K8" s="26"/>
    </row>
    <row r="9" spans="1:11" ht="15.95" customHeight="1" x14ac:dyDescent="0.3">
      <c r="A9" s="28"/>
      <c r="B9" s="29" t="s">
        <v>11</v>
      </c>
      <c r="C9" s="29" t="s">
        <v>12</v>
      </c>
      <c r="D9" s="29" t="s">
        <v>11</v>
      </c>
      <c r="E9" s="29" t="s">
        <v>13</v>
      </c>
      <c r="F9" s="30" t="s">
        <v>10</v>
      </c>
      <c r="G9" s="31" t="s">
        <v>14</v>
      </c>
      <c r="H9" s="32"/>
      <c r="I9" s="29" t="s">
        <v>7</v>
      </c>
      <c r="J9" s="30" t="s">
        <v>10</v>
      </c>
      <c r="K9" s="31" t="s">
        <v>14</v>
      </c>
    </row>
    <row r="10" spans="1:11" ht="15.75" thickBot="1" x14ac:dyDescent="0.35">
      <c r="A10" s="33"/>
      <c r="B10" s="34" t="s">
        <v>15</v>
      </c>
      <c r="C10" s="34" t="s">
        <v>16</v>
      </c>
      <c r="D10" s="35">
        <v>44286</v>
      </c>
      <c r="E10" s="34" t="s">
        <v>17</v>
      </c>
      <c r="F10" s="36"/>
      <c r="G10" s="37"/>
      <c r="H10" s="38"/>
      <c r="I10" s="34" t="s">
        <v>17</v>
      </c>
      <c r="J10" s="36"/>
      <c r="K10" s="37"/>
    </row>
    <row r="11" spans="1:11" ht="15.75" thickBot="1" x14ac:dyDescent="0.35">
      <c r="A11" s="39">
        <v>-1</v>
      </c>
      <c r="B11" s="39">
        <v>-2</v>
      </c>
      <c r="C11" s="39">
        <v>-3</v>
      </c>
      <c r="D11" s="39">
        <v>-4</v>
      </c>
      <c r="E11" s="39">
        <v>-5</v>
      </c>
      <c r="F11" s="39">
        <v>-6</v>
      </c>
      <c r="G11" s="40" t="s">
        <v>18</v>
      </c>
      <c r="H11" s="41"/>
      <c r="I11" s="39">
        <v>-7</v>
      </c>
      <c r="J11" s="39">
        <v>-8</v>
      </c>
      <c r="K11" s="39" t="s">
        <v>19</v>
      </c>
    </row>
    <row r="12" spans="1:11" x14ac:dyDescent="0.25">
      <c r="A12" s="42"/>
      <c r="B12" s="43">
        <v>7557176</v>
      </c>
      <c r="C12" s="43">
        <v>8064541</v>
      </c>
      <c r="D12" s="43">
        <v>3804120</v>
      </c>
      <c r="E12" s="43">
        <v>8416154</v>
      </c>
      <c r="F12" s="43">
        <v>351613</v>
      </c>
      <c r="G12" s="44">
        <v>4.3599877537977672E-2</v>
      </c>
      <c r="H12" s="45"/>
      <c r="I12" s="43"/>
      <c r="J12" s="43"/>
      <c r="K12" s="44"/>
    </row>
    <row r="13" spans="1:11" ht="15.95" customHeight="1" x14ac:dyDescent="0.3">
      <c r="A13" s="46" t="s">
        <v>20</v>
      </c>
      <c r="B13" s="47"/>
      <c r="C13" s="47"/>
      <c r="D13" s="47"/>
      <c r="E13" s="47"/>
      <c r="F13" s="47"/>
      <c r="G13" s="48"/>
      <c r="H13" s="49"/>
      <c r="I13" s="47"/>
      <c r="J13" s="47"/>
      <c r="K13" s="48"/>
    </row>
    <row r="14" spans="1:11" ht="15.75" thickBot="1" x14ac:dyDescent="0.35">
      <c r="A14" s="50" t="s">
        <v>21</v>
      </c>
      <c r="B14" s="51"/>
      <c r="C14" s="51"/>
      <c r="D14" s="51"/>
      <c r="E14" s="51"/>
      <c r="F14" s="51"/>
      <c r="G14" s="52"/>
      <c r="H14" s="53"/>
      <c r="I14" s="51"/>
      <c r="J14" s="51"/>
      <c r="K14" s="52"/>
    </row>
    <row r="15" spans="1:11" x14ac:dyDescent="0.25">
      <c r="A15" s="42"/>
      <c r="B15" s="43">
        <v>1505836</v>
      </c>
      <c r="C15" s="43">
        <v>1298029</v>
      </c>
      <c r="D15" s="43">
        <v>632382</v>
      </c>
      <c r="E15" s="43">
        <v>1347132</v>
      </c>
      <c r="F15" s="43">
        <v>49103</v>
      </c>
      <c r="G15" s="44">
        <v>3.7828892882978735E-2</v>
      </c>
      <c r="H15" s="45"/>
      <c r="I15" s="43"/>
      <c r="J15" s="43"/>
      <c r="K15" s="44"/>
    </row>
    <row r="16" spans="1:11" ht="15.95" customHeight="1" x14ac:dyDescent="0.3">
      <c r="A16" s="46" t="s">
        <v>22</v>
      </c>
      <c r="B16" s="47"/>
      <c r="C16" s="47"/>
      <c r="D16" s="47"/>
      <c r="E16" s="47"/>
      <c r="F16" s="47"/>
      <c r="G16" s="48"/>
      <c r="H16" s="49"/>
      <c r="I16" s="47"/>
      <c r="J16" s="47"/>
      <c r="K16" s="48"/>
    </row>
    <row r="17" spans="1:11" ht="15.75" thickBot="1" x14ac:dyDescent="0.35">
      <c r="A17" s="50" t="s">
        <v>23</v>
      </c>
      <c r="B17" s="51"/>
      <c r="C17" s="51"/>
      <c r="D17" s="51"/>
      <c r="E17" s="51"/>
      <c r="F17" s="51"/>
      <c r="G17" s="52"/>
      <c r="H17" s="53"/>
      <c r="I17" s="51"/>
      <c r="J17" s="51"/>
      <c r="K17" s="52"/>
    </row>
    <row r="18" spans="1:11" ht="15.95" customHeight="1" x14ac:dyDescent="0.3">
      <c r="A18" s="54" t="s">
        <v>24</v>
      </c>
      <c r="B18" s="43">
        <v>0</v>
      </c>
      <c r="C18" s="43">
        <v>0</v>
      </c>
      <c r="D18" s="43">
        <v>0</v>
      </c>
      <c r="E18" s="43">
        <v>34282</v>
      </c>
      <c r="F18" s="43">
        <v>34282</v>
      </c>
      <c r="G18" s="44" t="s">
        <v>25</v>
      </c>
      <c r="H18" s="45"/>
      <c r="I18" s="43"/>
      <c r="J18" s="43"/>
      <c r="K18" s="44"/>
    </row>
    <row r="19" spans="1:11" ht="15.95" customHeight="1" x14ac:dyDescent="0.3">
      <c r="A19" s="46" t="s">
        <v>26</v>
      </c>
      <c r="B19" s="47"/>
      <c r="C19" s="47"/>
      <c r="D19" s="47"/>
      <c r="E19" s="47"/>
      <c r="F19" s="47"/>
      <c r="G19" s="48"/>
      <c r="H19" s="49"/>
      <c r="I19" s="47"/>
      <c r="J19" s="47"/>
      <c r="K19" s="48"/>
    </row>
    <row r="20" spans="1:11" ht="15.75" thickBot="1" x14ac:dyDescent="0.35">
      <c r="A20" s="50" t="s">
        <v>27</v>
      </c>
      <c r="B20" s="51"/>
      <c r="C20" s="51"/>
      <c r="D20" s="51"/>
      <c r="E20" s="51"/>
      <c r="F20" s="51"/>
      <c r="G20" s="52"/>
      <c r="H20" s="53"/>
      <c r="I20" s="51"/>
      <c r="J20" s="51"/>
      <c r="K20" s="52"/>
    </row>
    <row r="21" spans="1:11" ht="15.95" customHeight="1" x14ac:dyDescent="0.3">
      <c r="A21" s="46"/>
      <c r="B21" s="32"/>
      <c r="C21" s="43">
        <v>0</v>
      </c>
      <c r="D21" s="32"/>
      <c r="E21" s="43"/>
      <c r="F21" s="43">
        <v>0</v>
      </c>
      <c r="G21" s="44" t="s">
        <v>25</v>
      </c>
      <c r="H21" s="32"/>
      <c r="I21" s="43"/>
      <c r="J21" s="43"/>
      <c r="K21" s="44"/>
    </row>
    <row r="22" spans="1:11" ht="15.95" customHeight="1" x14ac:dyDescent="0.3">
      <c r="A22" s="46" t="s">
        <v>28</v>
      </c>
      <c r="B22" s="32"/>
      <c r="C22" s="47"/>
      <c r="D22" s="32"/>
      <c r="E22" s="47"/>
      <c r="F22" s="47"/>
      <c r="G22" s="48"/>
      <c r="H22" s="32"/>
      <c r="I22" s="47"/>
      <c r="J22" s="47"/>
      <c r="K22" s="48"/>
    </row>
    <row r="23" spans="1:11" ht="15.75" thickBot="1" x14ac:dyDescent="0.35">
      <c r="A23" s="46" t="s">
        <v>29</v>
      </c>
      <c r="B23" s="32"/>
      <c r="C23" s="51"/>
      <c r="D23" s="32"/>
      <c r="E23" s="51"/>
      <c r="F23" s="51"/>
      <c r="G23" s="52"/>
      <c r="H23" s="32"/>
      <c r="I23" s="51"/>
      <c r="J23" s="51"/>
      <c r="K23" s="52"/>
    </row>
    <row r="24" spans="1:11" x14ac:dyDescent="0.25">
      <c r="A24" s="55" t="s">
        <v>30</v>
      </c>
      <c r="B24" s="56">
        <v>9063012</v>
      </c>
      <c r="C24" s="56">
        <v>9362570</v>
      </c>
      <c r="D24" s="56">
        <v>4436502</v>
      </c>
      <c r="E24" s="56">
        <v>9797568</v>
      </c>
      <c r="F24" s="56">
        <v>434998</v>
      </c>
      <c r="G24" s="57">
        <v>4.6461388272664453E-2</v>
      </c>
      <c r="H24" s="58">
        <v>0</v>
      </c>
      <c r="I24" s="56"/>
      <c r="J24" s="56"/>
      <c r="K24" s="57"/>
    </row>
    <row r="25" spans="1:11" s="7" customFormat="1" ht="15.75" thickBot="1" x14ac:dyDescent="0.35">
      <c r="A25" s="59"/>
      <c r="B25" s="60"/>
      <c r="C25" s="60"/>
      <c r="D25" s="60"/>
      <c r="E25" s="60"/>
      <c r="F25" s="60"/>
      <c r="G25" s="61"/>
      <c r="H25" s="62"/>
      <c r="I25" s="60"/>
      <c r="J25" s="60"/>
      <c r="K25" s="61"/>
    </row>
    <row r="26" spans="1:11" x14ac:dyDescent="0.25">
      <c r="A26" s="11"/>
      <c r="B26" s="12"/>
      <c r="C26" s="12"/>
      <c r="D26" s="12"/>
      <c r="E26" s="12"/>
      <c r="F26" s="12"/>
      <c r="G26" s="12"/>
      <c r="H26" s="27"/>
      <c r="I26" s="11"/>
      <c r="J26" s="12"/>
      <c r="K26" s="13"/>
    </row>
    <row r="27" spans="1:11" x14ac:dyDescent="0.25">
      <c r="A27" s="18"/>
      <c r="H27" s="32"/>
      <c r="I27" s="18"/>
      <c r="K27" s="19"/>
    </row>
    <row r="28" spans="1:11" ht="14.25" thickBot="1" x14ac:dyDescent="0.3">
      <c r="A28" s="63"/>
      <c r="B28" s="64"/>
      <c r="C28" s="64"/>
      <c r="D28" s="64"/>
      <c r="E28" s="64"/>
      <c r="F28" s="64"/>
      <c r="G28" s="64"/>
      <c r="H28" s="38"/>
      <c r="I28" s="63"/>
      <c r="J28" s="64"/>
      <c r="K28" s="65"/>
    </row>
    <row r="29" spans="1:11" ht="15.75" thickBot="1" x14ac:dyDescent="0.35">
      <c r="A29" s="50" t="s">
        <v>31</v>
      </c>
      <c r="B29" s="66"/>
      <c r="C29" s="67">
        <v>155</v>
      </c>
      <c r="D29" s="66"/>
      <c r="E29" s="67">
        <v>157</v>
      </c>
      <c r="F29" s="68">
        <v>2</v>
      </c>
      <c r="G29" s="69">
        <v>1.2903225806451613E-2</v>
      </c>
      <c r="H29" s="32"/>
      <c r="I29" s="70"/>
      <c r="J29" s="68"/>
      <c r="K29" s="69"/>
    </row>
    <row r="30" spans="1:11" ht="14.25" x14ac:dyDescent="0.3">
      <c r="A30" s="18"/>
      <c r="F30" s="8" t="s">
        <v>32</v>
      </c>
      <c r="G30" s="8" t="s">
        <v>33</v>
      </c>
      <c r="H30" s="32"/>
      <c r="I30" s="18"/>
      <c r="K30" s="19"/>
    </row>
    <row r="31" spans="1:11" ht="14.25" thickBot="1" x14ac:dyDescent="0.3">
      <c r="A31" s="63"/>
      <c r="B31" s="64"/>
      <c r="C31" s="64"/>
      <c r="D31" s="64"/>
      <c r="E31" s="64"/>
      <c r="F31" s="64"/>
      <c r="G31" s="64"/>
      <c r="H31" s="38"/>
      <c r="I31" s="63"/>
      <c r="J31" s="64"/>
      <c r="K31" s="65"/>
    </row>
    <row r="34" spans="6:7" x14ac:dyDescent="0.25">
      <c r="F34" s="9"/>
      <c r="G34" s="10"/>
    </row>
  </sheetData>
  <mergeCells count="57">
    <mergeCell ref="J24:J25"/>
    <mergeCell ref="K24:K25"/>
    <mergeCell ref="K21:K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H18:H20"/>
    <mergeCell ref="I18:I20"/>
    <mergeCell ref="J18:J20"/>
    <mergeCell ref="K18:K20"/>
    <mergeCell ref="C21:C23"/>
    <mergeCell ref="E21:E23"/>
    <mergeCell ref="F21:F23"/>
    <mergeCell ref="G21:G23"/>
    <mergeCell ref="I21:I23"/>
    <mergeCell ref="J21:J23"/>
    <mergeCell ref="H15:H17"/>
    <mergeCell ref="I15:I17"/>
    <mergeCell ref="J15:J17"/>
    <mergeCell ref="K15:K17"/>
    <mergeCell ref="B18:B20"/>
    <mergeCell ref="C18:C20"/>
    <mergeCell ref="D18:D20"/>
    <mergeCell ref="E18:E20"/>
    <mergeCell ref="F18:F20"/>
    <mergeCell ref="G18:G20"/>
    <mergeCell ref="H12:H14"/>
    <mergeCell ref="I12:I14"/>
    <mergeCell ref="J12:J14"/>
    <mergeCell ref="K12:K14"/>
    <mergeCell ref="B15:B17"/>
    <mergeCell ref="C15:C17"/>
    <mergeCell ref="D15:D17"/>
    <mergeCell ref="E15:E17"/>
    <mergeCell ref="F15:F17"/>
    <mergeCell ref="G15:G17"/>
    <mergeCell ref="B12:B14"/>
    <mergeCell ref="C12:C14"/>
    <mergeCell ref="D12:D14"/>
    <mergeCell ref="E12:E14"/>
    <mergeCell ref="F12:F14"/>
    <mergeCell ref="G12:G14"/>
    <mergeCell ref="A2:K2"/>
    <mergeCell ref="A3:K3"/>
    <mergeCell ref="A8:A10"/>
    <mergeCell ref="F8:G8"/>
    <mergeCell ref="J8:K8"/>
    <mergeCell ref="F9:F10"/>
    <mergeCell ref="G9:G10"/>
    <mergeCell ref="J9:J10"/>
    <mergeCell ref="K9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A139-569E-455F-BAC0-7567A5F51E23}">
  <dimension ref="A1:J29"/>
  <sheetViews>
    <sheetView workbookViewId="0">
      <selection sqref="A1:I1"/>
    </sheetView>
  </sheetViews>
  <sheetFormatPr defaultRowHeight="13.5" x14ac:dyDescent="0.25"/>
  <cols>
    <col min="1" max="1" width="31.5703125" style="75" customWidth="1"/>
    <col min="2" max="2" width="15.5703125" style="75" bestFit="1" customWidth="1"/>
    <col min="3" max="3" width="15" style="75" customWidth="1"/>
    <col min="4" max="4" width="15.5703125" style="75" bestFit="1" customWidth="1"/>
    <col min="5" max="5" width="14.5703125" style="75" customWidth="1"/>
    <col min="6" max="6" width="12.5703125" style="75" customWidth="1"/>
    <col min="7" max="7" width="8.5703125" style="75" customWidth="1"/>
    <col min="8" max="8" width="0.42578125" style="75" customWidth="1"/>
    <col min="9" max="9" width="16.5703125" style="75" customWidth="1"/>
    <col min="10" max="16384" width="9.140625" style="75"/>
  </cols>
  <sheetData>
    <row r="1" spans="1:10" ht="16.5" x14ac:dyDescent="0.3">
      <c r="A1" s="72" t="s">
        <v>34</v>
      </c>
      <c r="B1" s="73"/>
      <c r="C1" s="73"/>
      <c r="D1" s="73"/>
      <c r="E1" s="73"/>
      <c r="F1" s="73"/>
      <c r="G1" s="73"/>
      <c r="H1" s="73"/>
      <c r="I1" s="74"/>
    </row>
    <row r="2" spans="1:10" ht="15" x14ac:dyDescent="0.25">
      <c r="A2" s="76"/>
      <c r="I2" s="77" t="s">
        <v>35</v>
      </c>
    </row>
    <row r="3" spans="1:10" ht="17.25" thickBot="1" x14ac:dyDescent="0.35">
      <c r="A3" s="78" t="s">
        <v>2</v>
      </c>
      <c r="B3" s="79"/>
      <c r="C3" s="79"/>
      <c r="D3" s="79"/>
      <c r="E3" s="79"/>
      <c r="F3" s="79"/>
      <c r="G3" s="79"/>
      <c r="H3" s="79"/>
      <c r="I3" s="80"/>
    </row>
    <row r="4" spans="1:10" ht="15.75" thickBot="1" x14ac:dyDescent="0.35">
      <c r="A4" s="81"/>
      <c r="B4" s="29" t="s">
        <v>6</v>
      </c>
      <c r="C4" s="29" t="s">
        <v>7</v>
      </c>
      <c r="D4" s="29" t="s">
        <v>6</v>
      </c>
      <c r="E4" s="82"/>
      <c r="F4" s="25" t="s">
        <v>36</v>
      </c>
      <c r="G4" s="83"/>
      <c r="H4" s="84"/>
      <c r="I4" s="85" t="s">
        <v>10</v>
      </c>
    </row>
    <row r="5" spans="1:10" ht="15" x14ac:dyDescent="0.3">
      <c r="A5" s="81"/>
      <c r="B5" s="29" t="s">
        <v>11</v>
      </c>
      <c r="C5" s="29" t="s">
        <v>12</v>
      </c>
      <c r="D5" s="29" t="s">
        <v>11</v>
      </c>
      <c r="E5" s="29" t="s">
        <v>13</v>
      </c>
      <c r="F5" s="30" t="s">
        <v>10</v>
      </c>
      <c r="G5" s="31" t="s">
        <v>14</v>
      </c>
      <c r="H5" s="32"/>
      <c r="I5" s="29" t="s">
        <v>7</v>
      </c>
    </row>
    <row r="6" spans="1:10" ht="15.75" thickBot="1" x14ac:dyDescent="0.35">
      <c r="A6" s="34" t="s">
        <v>37</v>
      </c>
      <c r="B6" s="34" t="s">
        <v>15</v>
      </c>
      <c r="C6" s="34" t="s">
        <v>16</v>
      </c>
      <c r="D6" s="35">
        <v>44286</v>
      </c>
      <c r="E6" s="34" t="s">
        <v>17</v>
      </c>
      <c r="F6" s="36"/>
      <c r="G6" s="37"/>
      <c r="H6" s="38"/>
      <c r="I6" s="34" t="s">
        <v>17</v>
      </c>
    </row>
    <row r="7" spans="1:10" ht="15.75" thickBot="1" x14ac:dyDescent="0.35">
      <c r="A7" s="39">
        <v>-1</v>
      </c>
      <c r="B7" s="39">
        <v>-2</v>
      </c>
      <c r="C7" s="39">
        <v>-3</v>
      </c>
      <c r="D7" s="39">
        <v>-4</v>
      </c>
      <c r="E7" s="39">
        <v>-5</v>
      </c>
      <c r="F7" s="39">
        <v>-6</v>
      </c>
      <c r="G7" s="40" t="s">
        <v>18</v>
      </c>
      <c r="H7" s="86"/>
      <c r="I7" s="87">
        <v>-7</v>
      </c>
    </row>
    <row r="8" spans="1:10" x14ac:dyDescent="0.25">
      <c r="A8" s="88"/>
      <c r="B8" s="88"/>
      <c r="C8" s="88"/>
      <c r="D8" s="88"/>
      <c r="E8" s="88"/>
      <c r="F8" s="88"/>
      <c r="G8" s="89"/>
      <c r="H8" s="90"/>
      <c r="I8" s="91"/>
    </row>
    <row r="9" spans="1:10" ht="15.75" thickBot="1" x14ac:dyDescent="0.35">
      <c r="A9" s="92" t="s">
        <v>38</v>
      </c>
      <c r="B9" s="93"/>
      <c r="C9" s="93"/>
      <c r="D9" s="93"/>
      <c r="E9" s="93"/>
      <c r="F9" s="93"/>
      <c r="G9" s="94"/>
      <c r="H9" s="90"/>
      <c r="I9" s="80"/>
    </row>
    <row r="10" spans="1:10" ht="14.25" thickBot="1" x14ac:dyDescent="0.3">
      <c r="A10" s="95" t="s">
        <v>39</v>
      </c>
      <c r="B10" s="96">
        <v>155939</v>
      </c>
      <c r="C10" s="96">
        <v>162646</v>
      </c>
      <c r="D10" s="96">
        <v>81236</v>
      </c>
      <c r="E10" s="97">
        <v>162646</v>
      </c>
      <c r="F10" s="98">
        <v>0</v>
      </c>
      <c r="G10" s="99">
        <v>0</v>
      </c>
      <c r="H10" s="32"/>
      <c r="I10" s="100"/>
    </row>
    <row r="11" spans="1:10" ht="14.25" thickBot="1" x14ac:dyDescent="0.3">
      <c r="A11" s="95" t="s">
        <v>40</v>
      </c>
      <c r="B11" s="96">
        <v>5034013</v>
      </c>
      <c r="C11" s="96">
        <v>5474623</v>
      </c>
      <c r="D11" s="96">
        <v>2471465</v>
      </c>
      <c r="E11" s="97">
        <v>5630103</v>
      </c>
      <c r="F11" s="98">
        <v>155480</v>
      </c>
      <c r="G11" s="99">
        <v>2.8400129104780365E-2</v>
      </c>
      <c r="H11" s="32"/>
      <c r="I11" s="101"/>
    </row>
    <row r="12" spans="1:10" ht="14.25" thickBot="1" x14ac:dyDescent="0.3">
      <c r="A12" s="95" t="s">
        <v>41</v>
      </c>
      <c r="B12" s="96">
        <v>23220</v>
      </c>
      <c r="C12" s="96">
        <v>0</v>
      </c>
      <c r="D12" s="96">
        <v>22528</v>
      </c>
      <c r="E12" s="96"/>
      <c r="F12" s="98">
        <v>0</v>
      </c>
      <c r="G12" s="99" t="s">
        <v>25</v>
      </c>
      <c r="H12" s="32"/>
      <c r="I12" s="101"/>
    </row>
    <row r="13" spans="1:10" ht="14.25" thickBot="1" x14ac:dyDescent="0.3">
      <c r="A13" s="95" t="s">
        <v>42</v>
      </c>
      <c r="B13" s="96">
        <v>16886</v>
      </c>
      <c r="C13" s="96">
        <v>0</v>
      </c>
      <c r="D13" s="96">
        <v>2005</v>
      </c>
      <c r="E13" s="96"/>
      <c r="F13" s="98">
        <v>0</v>
      </c>
      <c r="G13" s="99" t="s">
        <v>25</v>
      </c>
      <c r="H13" s="32"/>
      <c r="I13" s="101"/>
    </row>
    <row r="14" spans="1:10" ht="14.25" thickBot="1" x14ac:dyDescent="0.3">
      <c r="A14" s="95" t="s">
        <v>43</v>
      </c>
      <c r="B14" s="96">
        <v>211152</v>
      </c>
      <c r="C14" s="96">
        <v>75662</v>
      </c>
      <c r="D14" s="96">
        <v>98681</v>
      </c>
      <c r="E14" s="96">
        <v>142436</v>
      </c>
      <c r="F14" s="98">
        <v>66774</v>
      </c>
      <c r="G14" s="99">
        <v>0.88253020010044669</v>
      </c>
      <c r="H14" s="32"/>
      <c r="I14" s="101"/>
    </row>
    <row r="15" spans="1:10" ht="15.75" thickBot="1" x14ac:dyDescent="0.35">
      <c r="A15" s="102" t="s">
        <v>44</v>
      </c>
      <c r="B15" s="103"/>
      <c r="C15" s="103"/>
      <c r="D15" s="103"/>
      <c r="E15" s="103"/>
      <c r="F15" s="104">
        <v>0</v>
      </c>
      <c r="G15" s="105"/>
      <c r="H15" s="106"/>
      <c r="I15" s="107"/>
    </row>
    <row r="16" spans="1:10" ht="15" thickBot="1" x14ac:dyDescent="0.35">
      <c r="A16" s="95" t="s">
        <v>45</v>
      </c>
      <c r="B16" s="96">
        <v>389031</v>
      </c>
      <c r="C16" s="96">
        <v>436959</v>
      </c>
      <c r="D16" s="96">
        <v>191000</v>
      </c>
      <c r="E16" s="96">
        <v>452432</v>
      </c>
      <c r="F16" s="98">
        <v>15473</v>
      </c>
      <c r="G16" s="99">
        <v>3.5410644934650619E-2</v>
      </c>
      <c r="H16" s="32"/>
      <c r="I16" s="101"/>
      <c r="J16" s="108"/>
    </row>
    <row r="17" spans="1:9" ht="14.25" thickBot="1" x14ac:dyDescent="0.3">
      <c r="A17" s="95" t="s">
        <v>46</v>
      </c>
      <c r="B17" s="96"/>
      <c r="C17" s="96">
        <v>0</v>
      </c>
      <c r="D17" s="96"/>
      <c r="E17" s="96"/>
      <c r="F17" s="98">
        <v>0</v>
      </c>
      <c r="G17" s="99" t="s">
        <v>25</v>
      </c>
      <c r="H17" s="32"/>
      <c r="I17" s="101"/>
    </row>
    <row r="18" spans="1:9" ht="15.75" thickBot="1" x14ac:dyDescent="0.35">
      <c r="A18" s="109" t="s">
        <v>47</v>
      </c>
      <c r="B18" s="110"/>
      <c r="C18" s="110"/>
      <c r="D18" s="110"/>
      <c r="E18" s="110"/>
      <c r="F18" s="111">
        <v>0</v>
      </c>
      <c r="G18" s="112"/>
      <c r="H18" s="32"/>
      <c r="I18" s="113"/>
    </row>
    <row r="19" spans="1:9" ht="14.25" thickBot="1" x14ac:dyDescent="0.3">
      <c r="A19" s="95" t="s">
        <v>48</v>
      </c>
      <c r="B19" s="96">
        <v>76262</v>
      </c>
      <c r="C19" s="96">
        <v>79989</v>
      </c>
      <c r="D19" s="96">
        <v>39995</v>
      </c>
      <c r="E19" s="96">
        <v>83633</v>
      </c>
      <c r="F19" s="98">
        <v>3644</v>
      </c>
      <c r="G19" s="99">
        <v>4.5556263986298119E-2</v>
      </c>
      <c r="H19" s="32"/>
      <c r="I19" s="101"/>
    </row>
    <row r="20" spans="1:9" ht="14.25" thickBot="1" x14ac:dyDescent="0.3">
      <c r="A20" s="95" t="s">
        <v>49</v>
      </c>
      <c r="B20" s="96">
        <v>362913</v>
      </c>
      <c r="C20" s="96">
        <v>457940</v>
      </c>
      <c r="D20" s="96">
        <v>211815</v>
      </c>
      <c r="E20" s="96">
        <v>503917</v>
      </c>
      <c r="F20" s="98">
        <v>45977</v>
      </c>
      <c r="G20" s="99">
        <v>0.10039961567017514</v>
      </c>
      <c r="H20" s="32"/>
      <c r="I20" s="101"/>
    </row>
    <row r="21" spans="1:9" ht="14.25" thickBot="1" x14ac:dyDescent="0.3">
      <c r="A21" s="95" t="s">
        <v>50</v>
      </c>
      <c r="B21" s="96">
        <v>105002</v>
      </c>
      <c r="C21" s="96">
        <v>111228</v>
      </c>
      <c r="D21" s="96">
        <v>67863</v>
      </c>
      <c r="E21" s="96">
        <v>150010</v>
      </c>
      <c r="F21" s="98">
        <v>38782</v>
      </c>
      <c r="G21" s="99">
        <v>0.34867119789980938</v>
      </c>
      <c r="H21" s="32"/>
      <c r="I21" s="101"/>
    </row>
    <row r="22" spans="1:9" ht="14.25" thickBot="1" x14ac:dyDescent="0.3">
      <c r="A22" s="95" t="s">
        <v>51</v>
      </c>
      <c r="B22" s="96">
        <v>96699</v>
      </c>
      <c r="C22" s="96">
        <v>95650</v>
      </c>
      <c r="D22" s="96">
        <v>50494</v>
      </c>
      <c r="E22" s="96">
        <v>98194</v>
      </c>
      <c r="F22" s="98">
        <v>2544</v>
      </c>
      <c r="G22" s="99">
        <v>2.6596968112911658E-2</v>
      </c>
      <c r="H22" s="32"/>
      <c r="I22" s="101"/>
    </row>
    <row r="23" spans="1:9" ht="14.25" thickBot="1" x14ac:dyDescent="0.3">
      <c r="A23" s="95" t="s">
        <v>52</v>
      </c>
      <c r="B23" s="96">
        <v>1051423</v>
      </c>
      <c r="C23" s="96">
        <v>1129676</v>
      </c>
      <c r="D23" s="96">
        <v>546541</v>
      </c>
      <c r="E23" s="96">
        <v>1152326</v>
      </c>
      <c r="F23" s="98">
        <v>22650</v>
      </c>
      <c r="G23" s="99">
        <v>2.0049996636203656E-2</v>
      </c>
      <c r="H23" s="32"/>
      <c r="I23" s="101"/>
    </row>
    <row r="24" spans="1:9" ht="14.25" thickBot="1" x14ac:dyDescent="0.3">
      <c r="A24" s="95" t="s">
        <v>53</v>
      </c>
      <c r="B24" s="96">
        <v>34636</v>
      </c>
      <c r="C24" s="96">
        <v>35168</v>
      </c>
      <c r="D24" s="96">
        <v>18781</v>
      </c>
      <c r="E24" s="96">
        <v>35457</v>
      </c>
      <c r="F24" s="98">
        <v>289</v>
      </c>
      <c r="G24" s="99">
        <v>8.2176979071883535E-3</v>
      </c>
      <c r="H24" s="32"/>
      <c r="I24" s="101"/>
    </row>
    <row r="25" spans="1:9" ht="14.25" thickBot="1" x14ac:dyDescent="0.3">
      <c r="A25" s="95" t="s">
        <v>54</v>
      </c>
      <c r="B25" s="96"/>
      <c r="C25" s="96">
        <v>5000</v>
      </c>
      <c r="D25" s="96">
        <v>1716</v>
      </c>
      <c r="E25" s="96">
        <v>5000</v>
      </c>
      <c r="F25" s="98">
        <v>0</v>
      </c>
      <c r="G25" s="99">
        <v>0</v>
      </c>
      <c r="H25" s="32"/>
      <c r="I25" s="101"/>
    </row>
    <row r="26" spans="1:9" ht="14.25" thickBot="1" x14ac:dyDescent="0.3">
      <c r="A26" s="88"/>
      <c r="B26" s="114"/>
      <c r="C26" s="114"/>
      <c r="D26" s="114"/>
      <c r="E26" s="114"/>
      <c r="F26" s="115"/>
      <c r="G26" s="116"/>
      <c r="H26" s="27"/>
      <c r="I26" s="117"/>
    </row>
    <row r="27" spans="1:9" ht="15.75" thickBot="1" x14ac:dyDescent="0.35">
      <c r="A27" s="92" t="s">
        <v>55</v>
      </c>
      <c r="B27" s="118">
        <v>7557176</v>
      </c>
      <c r="C27" s="118">
        <v>8064541</v>
      </c>
      <c r="D27" s="118">
        <v>3804120</v>
      </c>
      <c r="E27" s="118">
        <v>8416154</v>
      </c>
      <c r="F27" s="119">
        <v>351613</v>
      </c>
      <c r="G27" s="99">
        <v>4.3599877537977672E-2</v>
      </c>
      <c r="H27" s="120">
        <v>0</v>
      </c>
      <c r="I27" s="121"/>
    </row>
    <row r="28" spans="1:9" ht="14.25" x14ac:dyDescent="0.3">
      <c r="B28" s="8" t="s">
        <v>56</v>
      </c>
      <c r="C28" s="8" t="s">
        <v>57</v>
      </c>
      <c r="D28" s="8" t="s">
        <v>56</v>
      </c>
      <c r="E28" s="8" t="s">
        <v>57</v>
      </c>
      <c r="F28" s="8" t="s">
        <v>58</v>
      </c>
      <c r="G28" s="8" t="s">
        <v>59</v>
      </c>
      <c r="H28" s="122"/>
      <c r="I28" s="123"/>
    </row>
    <row r="29" spans="1:9" ht="14.25" x14ac:dyDescent="0.3">
      <c r="B29" s="8" t="s">
        <v>60</v>
      </c>
      <c r="C29" s="8" t="s">
        <v>61</v>
      </c>
      <c r="D29" s="8" t="s">
        <v>62</v>
      </c>
      <c r="E29" s="8" t="s">
        <v>63</v>
      </c>
      <c r="F29" s="123"/>
      <c r="G29" s="123"/>
      <c r="H29" s="123"/>
      <c r="I29" s="123"/>
    </row>
  </sheetData>
  <mergeCells count="4">
    <mergeCell ref="A1:I1"/>
    <mergeCell ref="F4:G4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3D23-7700-478C-B72A-A1FE67CC5577}">
  <dimension ref="A1:I60"/>
  <sheetViews>
    <sheetView workbookViewId="0">
      <selection sqref="A1:I1"/>
    </sheetView>
  </sheetViews>
  <sheetFormatPr defaultRowHeight="13.5" x14ac:dyDescent="0.25"/>
  <cols>
    <col min="1" max="1" width="30.5703125" style="75" customWidth="1"/>
    <col min="2" max="2" width="16.5703125" style="75" customWidth="1"/>
    <col min="3" max="3" width="15.140625" style="75" customWidth="1"/>
    <col min="4" max="4" width="15.5703125" style="75" bestFit="1" customWidth="1"/>
    <col min="5" max="5" width="13.5703125" style="75" customWidth="1"/>
    <col min="6" max="6" width="12.5703125" style="75" customWidth="1"/>
    <col min="7" max="7" width="10.5703125" style="75" customWidth="1"/>
    <col min="8" max="8" width="0.42578125" style="75" customWidth="1"/>
    <col min="9" max="9" width="16.5703125" style="75" customWidth="1"/>
    <col min="10" max="16384" width="9.140625" style="75"/>
  </cols>
  <sheetData>
    <row r="1" spans="1:9" ht="18" customHeight="1" x14ac:dyDescent="0.3">
      <c r="A1" s="72" t="s">
        <v>64</v>
      </c>
      <c r="B1" s="73"/>
      <c r="C1" s="73"/>
      <c r="D1" s="73"/>
      <c r="E1" s="73"/>
      <c r="F1" s="73"/>
      <c r="G1" s="73"/>
      <c r="H1" s="73"/>
      <c r="I1" s="74"/>
    </row>
    <row r="2" spans="1:9" ht="18" customHeight="1" x14ac:dyDescent="0.3">
      <c r="A2" s="124" t="s">
        <v>2</v>
      </c>
      <c r="I2" s="71" t="s">
        <v>65</v>
      </c>
    </row>
    <row r="3" spans="1:9" ht="18" customHeight="1" thickBot="1" x14ac:dyDescent="0.3">
      <c r="A3" s="76"/>
      <c r="I3" s="125"/>
    </row>
    <row r="4" spans="1:9" ht="18" customHeight="1" thickBot="1" x14ac:dyDescent="0.35">
      <c r="A4" s="126"/>
      <c r="B4" s="24" t="s">
        <v>6</v>
      </c>
      <c r="C4" s="24" t="s">
        <v>7</v>
      </c>
      <c r="D4" s="24" t="s">
        <v>6</v>
      </c>
      <c r="E4" s="127"/>
      <c r="F4" s="25" t="s">
        <v>36</v>
      </c>
      <c r="G4" s="83"/>
      <c r="H4" s="84"/>
      <c r="I4" s="128" t="s">
        <v>10</v>
      </c>
    </row>
    <row r="5" spans="1:9" ht="18" customHeight="1" x14ac:dyDescent="0.3">
      <c r="A5" s="81"/>
      <c r="B5" s="29" t="s">
        <v>11</v>
      </c>
      <c r="C5" s="29" t="s">
        <v>12</v>
      </c>
      <c r="D5" s="29" t="s">
        <v>11</v>
      </c>
      <c r="E5" s="29" t="s">
        <v>13</v>
      </c>
      <c r="F5" s="30" t="s">
        <v>10</v>
      </c>
      <c r="G5" s="31" t="s">
        <v>14</v>
      </c>
      <c r="H5" s="32"/>
      <c r="I5" s="29" t="s">
        <v>7</v>
      </c>
    </row>
    <row r="6" spans="1:9" ht="18" customHeight="1" thickBot="1" x14ac:dyDescent="0.35">
      <c r="A6" s="34" t="s">
        <v>37</v>
      </c>
      <c r="B6" s="34" t="s">
        <v>15</v>
      </c>
      <c r="C6" s="34" t="s">
        <v>16</v>
      </c>
      <c r="D6" s="35">
        <v>44286</v>
      </c>
      <c r="E6" s="34" t="s">
        <v>17</v>
      </c>
      <c r="F6" s="36"/>
      <c r="G6" s="37"/>
      <c r="H6" s="38"/>
      <c r="I6" s="34" t="s">
        <v>17</v>
      </c>
    </row>
    <row r="7" spans="1:9" ht="18" customHeight="1" thickBot="1" x14ac:dyDescent="0.35">
      <c r="A7" s="39">
        <v>-1</v>
      </c>
      <c r="B7" s="39">
        <v>-2</v>
      </c>
      <c r="C7" s="39">
        <v>-3</v>
      </c>
      <c r="D7" s="39">
        <v>-4</v>
      </c>
      <c r="E7" s="39">
        <v>-5</v>
      </c>
      <c r="F7" s="39">
        <v>-6</v>
      </c>
      <c r="G7" s="39" t="s">
        <v>18</v>
      </c>
      <c r="H7" s="129"/>
      <c r="I7" s="39">
        <v>-7</v>
      </c>
    </row>
    <row r="8" spans="1:9" ht="18" customHeight="1" x14ac:dyDescent="0.25">
      <c r="A8" s="130"/>
      <c r="B8" s="130"/>
      <c r="C8" s="130"/>
      <c r="D8" s="130"/>
      <c r="E8" s="130"/>
      <c r="F8" s="130"/>
      <c r="G8" s="130"/>
      <c r="H8" s="131"/>
      <c r="I8" s="130"/>
    </row>
    <row r="9" spans="1:9" ht="18" customHeight="1" thickBot="1" x14ac:dyDescent="0.35">
      <c r="A9" s="92" t="s">
        <v>66</v>
      </c>
      <c r="B9" s="93"/>
      <c r="C9" s="93"/>
      <c r="D9" s="93"/>
      <c r="E9" s="93"/>
      <c r="F9" s="93"/>
      <c r="G9" s="93"/>
      <c r="H9" s="131"/>
      <c r="I9" s="93"/>
    </row>
    <row r="10" spans="1:9" ht="18" customHeight="1" x14ac:dyDescent="0.25">
      <c r="A10" s="126"/>
      <c r="B10" s="126"/>
      <c r="C10" s="126"/>
      <c r="D10" s="126"/>
      <c r="E10" s="126"/>
      <c r="F10" s="126"/>
      <c r="G10" s="126"/>
      <c r="H10" s="131"/>
      <c r="I10" s="132"/>
    </row>
    <row r="11" spans="1:9" ht="18" customHeight="1" thickBot="1" x14ac:dyDescent="0.35">
      <c r="A11" s="133" t="s">
        <v>67</v>
      </c>
      <c r="B11" s="134"/>
      <c r="C11" s="134"/>
      <c r="D11" s="134"/>
      <c r="E11" s="134"/>
      <c r="F11" s="134"/>
      <c r="G11" s="134"/>
      <c r="H11" s="131"/>
      <c r="I11" s="135"/>
    </row>
    <row r="12" spans="1:9" ht="18" customHeight="1" thickBot="1" x14ac:dyDescent="0.35">
      <c r="A12" s="136" t="s">
        <v>68</v>
      </c>
      <c r="B12" s="96">
        <v>326630</v>
      </c>
      <c r="C12" s="96">
        <v>204022</v>
      </c>
      <c r="D12" s="96">
        <v>226378</v>
      </c>
      <c r="E12" s="96">
        <v>204022</v>
      </c>
      <c r="F12" s="137">
        <v>0</v>
      </c>
      <c r="G12" s="138">
        <v>0</v>
      </c>
      <c r="H12" s="131"/>
      <c r="I12" s="139"/>
    </row>
    <row r="13" spans="1:9" ht="18" customHeight="1" thickBot="1" x14ac:dyDescent="0.35">
      <c r="A13" s="136" t="s">
        <v>69</v>
      </c>
      <c r="B13" s="96">
        <v>88366</v>
      </c>
      <c r="C13" s="96">
        <v>134790</v>
      </c>
      <c r="D13" s="96">
        <v>0</v>
      </c>
      <c r="E13" s="96">
        <v>147000</v>
      </c>
      <c r="F13" s="137">
        <v>12210</v>
      </c>
      <c r="G13" s="138">
        <v>9.0585354996661469E-2</v>
      </c>
      <c r="H13" s="131"/>
      <c r="I13" s="139"/>
    </row>
    <row r="14" spans="1:9" ht="18" customHeight="1" thickBot="1" x14ac:dyDescent="0.35">
      <c r="A14" s="136" t="s">
        <v>70</v>
      </c>
      <c r="B14" s="96"/>
      <c r="C14" s="96">
        <v>0</v>
      </c>
      <c r="D14" s="96"/>
      <c r="E14" s="96"/>
      <c r="F14" s="137">
        <v>0</v>
      </c>
      <c r="G14" s="138" t="s">
        <v>25</v>
      </c>
      <c r="H14" s="131"/>
      <c r="I14" s="139"/>
    </row>
    <row r="15" spans="1:9" ht="18" customHeight="1" thickBot="1" x14ac:dyDescent="0.35">
      <c r="A15" s="136" t="s">
        <v>71</v>
      </c>
      <c r="B15" s="96">
        <v>127770</v>
      </c>
      <c r="C15" s="96">
        <v>62904</v>
      </c>
      <c r="D15" s="96">
        <v>56587</v>
      </c>
      <c r="E15" s="96">
        <v>84000</v>
      </c>
      <c r="F15" s="137">
        <v>21096</v>
      </c>
      <c r="G15" s="138">
        <v>0.33536818008393743</v>
      </c>
      <c r="H15" s="131"/>
      <c r="I15" s="140"/>
    </row>
    <row r="16" spans="1:9" ht="18" customHeight="1" thickBot="1" x14ac:dyDescent="0.35">
      <c r="A16" s="136" t="s">
        <v>72</v>
      </c>
      <c r="B16" s="96">
        <v>64972</v>
      </c>
      <c r="C16" s="96">
        <v>1000</v>
      </c>
      <c r="D16" s="96">
        <v>40605</v>
      </c>
      <c r="E16" s="96"/>
      <c r="F16" s="137">
        <v>-1000</v>
      </c>
      <c r="G16" s="138">
        <v>-1</v>
      </c>
      <c r="H16" s="131"/>
      <c r="I16" s="140"/>
    </row>
    <row r="17" spans="1:9" ht="18" customHeight="1" thickBot="1" x14ac:dyDescent="0.35">
      <c r="A17" s="136" t="s">
        <v>73</v>
      </c>
      <c r="B17" s="96">
        <v>32350</v>
      </c>
      <c r="C17" s="96">
        <v>15000</v>
      </c>
      <c r="D17" s="96">
        <v>15850</v>
      </c>
      <c r="E17" s="96">
        <v>15850</v>
      </c>
      <c r="F17" s="137">
        <v>850</v>
      </c>
      <c r="G17" s="138">
        <v>5.6666666666666664E-2</v>
      </c>
      <c r="H17" s="131"/>
      <c r="I17" s="140"/>
    </row>
    <row r="18" spans="1:9" ht="18" customHeight="1" thickBot="1" x14ac:dyDescent="0.35">
      <c r="A18" s="136" t="s">
        <v>74</v>
      </c>
      <c r="B18" s="96"/>
      <c r="C18" s="96">
        <v>0</v>
      </c>
      <c r="D18" s="96"/>
      <c r="E18" s="96"/>
      <c r="F18" s="137">
        <v>0</v>
      </c>
      <c r="G18" s="138" t="s">
        <v>25</v>
      </c>
      <c r="H18" s="131"/>
      <c r="I18" s="140"/>
    </row>
    <row r="19" spans="1:9" ht="18" customHeight="1" thickBot="1" x14ac:dyDescent="0.35">
      <c r="A19" s="136" t="s">
        <v>75</v>
      </c>
      <c r="B19" s="96">
        <v>13967</v>
      </c>
      <c r="C19" s="96">
        <v>22381</v>
      </c>
      <c r="D19" s="96">
        <v>16342</v>
      </c>
      <c r="E19" s="96">
        <v>23440</v>
      </c>
      <c r="F19" s="137">
        <v>1059</v>
      </c>
      <c r="G19" s="138">
        <v>4.7316920602296593E-2</v>
      </c>
      <c r="H19" s="131"/>
      <c r="I19" s="140"/>
    </row>
    <row r="20" spans="1:9" ht="18" customHeight="1" thickBot="1" x14ac:dyDescent="0.35">
      <c r="A20" s="136" t="s">
        <v>76</v>
      </c>
      <c r="B20" s="96">
        <v>25476</v>
      </c>
      <c r="C20" s="96">
        <v>38522</v>
      </c>
      <c r="D20" s="96"/>
      <c r="E20" s="96">
        <v>36016</v>
      </c>
      <c r="F20" s="137">
        <v>-2506</v>
      </c>
      <c r="G20" s="138">
        <v>-6.5053735527750373E-2</v>
      </c>
      <c r="H20" s="131"/>
      <c r="I20" s="140"/>
    </row>
    <row r="21" spans="1:9" ht="18" customHeight="1" thickBot="1" x14ac:dyDescent="0.35">
      <c r="A21" s="136" t="s">
        <v>77</v>
      </c>
      <c r="B21" s="96">
        <v>42958</v>
      </c>
      <c r="C21" s="96">
        <v>90482</v>
      </c>
      <c r="D21" s="96">
        <v>23255</v>
      </c>
      <c r="E21" s="96">
        <v>98532</v>
      </c>
      <c r="F21" s="137">
        <v>8050</v>
      </c>
      <c r="G21" s="138">
        <v>8.8967971530249115E-2</v>
      </c>
      <c r="H21" s="131"/>
      <c r="I21" s="140"/>
    </row>
    <row r="22" spans="1:9" ht="18" customHeight="1" thickBot="1" x14ac:dyDescent="0.35">
      <c r="A22" s="109" t="s">
        <v>78</v>
      </c>
      <c r="B22" s="110"/>
      <c r="C22" s="110"/>
      <c r="D22" s="110"/>
      <c r="E22" s="110"/>
      <c r="F22" s="141"/>
      <c r="G22" s="142"/>
      <c r="H22" s="131"/>
      <c r="I22" s="143"/>
    </row>
    <row r="23" spans="1:9" ht="18" customHeight="1" thickBot="1" x14ac:dyDescent="0.35">
      <c r="A23" s="136" t="s">
        <v>79</v>
      </c>
      <c r="B23" s="96">
        <v>42736</v>
      </c>
      <c r="C23" s="96">
        <v>51976</v>
      </c>
      <c r="D23" s="96">
        <v>32137</v>
      </c>
      <c r="E23" s="96">
        <v>51976</v>
      </c>
      <c r="F23" s="137">
        <v>0</v>
      </c>
      <c r="G23" s="138">
        <v>0</v>
      </c>
      <c r="H23" s="131"/>
      <c r="I23" s="140"/>
    </row>
    <row r="24" spans="1:9" ht="18" customHeight="1" thickBot="1" x14ac:dyDescent="0.35">
      <c r="A24" s="136" t="s">
        <v>80</v>
      </c>
      <c r="B24" s="96"/>
      <c r="C24" s="96">
        <v>0</v>
      </c>
      <c r="D24" s="96"/>
      <c r="E24" s="96"/>
      <c r="F24" s="137">
        <v>0</v>
      </c>
      <c r="G24" s="138" t="s">
        <v>25</v>
      </c>
      <c r="H24" s="131"/>
      <c r="I24" s="140"/>
    </row>
    <row r="25" spans="1:9" ht="18" customHeight="1" thickBot="1" x14ac:dyDescent="0.35">
      <c r="A25" s="136" t="s">
        <v>81</v>
      </c>
      <c r="B25" s="96"/>
      <c r="C25" s="96">
        <v>0</v>
      </c>
      <c r="D25" s="96"/>
      <c r="E25" s="96"/>
      <c r="F25" s="137">
        <v>0</v>
      </c>
      <c r="G25" s="138" t="s">
        <v>25</v>
      </c>
      <c r="H25" s="131"/>
      <c r="I25" s="140"/>
    </row>
    <row r="26" spans="1:9" ht="18" customHeight="1" thickBot="1" x14ac:dyDescent="0.35">
      <c r="A26" s="109" t="s">
        <v>82</v>
      </c>
      <c r="B26" s="110"/>
      <c r="C26" s="110"/>
      <c r="D26" s="144"/>
      <c r="E26" s="110"/>
      <c r="F26" s="141"/>
      <c r="G26" s="142"/>
      <c r="H26" s="131"/>
      <c r="I26" s="143"/>
    </row>
    <row r="27" spans="1:9" ht="18" customHeight="1" thickBot="1" x14ac:dyDescent="0.35">
      <c r="A27" s="136" t="s">
        <v>83</v>
      </c>
      <c r="B27" s="96">
        <v>22575</v>
      </c>
      <c r="C27" s="96">
        <v>22647</v>
      </c>
      <c r="D27" s="96">
        <v>10373</v>
      </c>
      <c r="E27" s="96">
        <v>23440</v>
      </c>
      <c r="F27" s="137">
        <v>793</v>
      </c>
      <c r="G27" s="138">
        <v>3.5015675365390561E-2</v>
      </c>
      <c r="H27" s="131"/>
      <c r="I27" s="140"/>
    </row>
    <row r="28" spans="1:9" ht="18" customHeight="1" thickBot="1" x14ac:dyDescent="0.35">
      <c r="A28" s="136" t="s">
        <v>84</v>
      </c>
      <c r="B28" s="96">
        <v>70900</v>
      </c>
      <c r="C28" s="96">
        <v>76488</v>
      </c>
      <c r="D28" s="96">
        <v>34341</v>
      </c>
      <c r="E28" s="96">
        <v>77196</v>
      </c>
      <c r="F28" s="137">
        <v>708</v>
      </c>
      <c r="G28" s="138">
        <v>9.2563539378726079E-3</v>
      </c>
      <c r="H28" s="131"/>
      <c r="I28" s="140"/>
    </row>
    <row r="29" spans="1:9" ht="18" customHeight="1" thickBot="1" x14ac:dyDescent="0.35">
      <c r="A29" s="136" t="s">
        <v>85</v>
      </c>
      <c r="B29" s="96"/>
      <c r="C29" s="96">
        <v>0</v>
      </c>
      <c r="D29" s="96"/>
      <c r="E29" s="96"/>
      <c r="F29" s="137">
        <v>0</v>
      </c>
      <c r="G29" s="138" t="s">
        <v>25</v>
      </c>
      <c r="H29" s="131"/>
      <c r="I29" s="140"/>
    </row>
    <row r="30" spans="1:9" ht="18" customHeight="1" thickBot="1" x14ac:dyDescent="0.35">
      <c r="A30" s="136" t="s">
        <v>86</v>
      </c>
      <c r="B30" s="96"/>
      <c r="C30" s="96">
        <v>0</v>
      </c>
      <c r="D30" s="96"/>
      <c r="E30" s="96"/>
      <c r="F30" s="137">
        <v>0</v>
      </c>
      <c r="G30" s="138" t="s">
        <v>25</v>
      </c>
      <c r="H30" s="131"/>
      <c r="I30" s="140"/>
    </row>
    <row r="31" spans="1:9" ht="18" customHeight="1" thickBot="1" x14ac:dyDescent="0.35">
      <c r="A31" s="136" t="s">
        <v>87</v>
      </c>
      <c r="B31" s="96">
        <v>70534</v>
      </c>
      <c r="C31" s="96">
        <v>67392</v>
      </c>
      <c r="D31" s="96">
        <v>7415</v>
      </c>
      <c r="E31" s="96">
        <v>66654</v>
      </c>
      <c r="F31" s="137">
        <v>-738</v>
      </c>
      <c r="G31" s="138">
        <v>-1.09508547008547E-2</v>
      </c>
      <c r="H31" s="145"/>
      <c r="I31" s="140"/>
    </row>
    <row r="32" spans="1:9" ht="18" customHeight="1" x14ac:dyDescent="0.3">
      <c r="A32" s="72" t="s">
        <v>64</v>
      </c>
      <c r="B32" s="73"/>
      <c r="C32" s="73"/>
      <c r="D32" s="73"/>
      <c r="E32" s="73"/>
      <c r="F32" s="73"/>
      <c r="G32" s="73"/>
      <c r="H32" s="73"/>
      <c r="I32" s="74"/>
    </row>
    <row r="33" spans="1:9" ht="18" customHeight="1" x14ac:dyDescent="0.3">
      <c r="A33" s="146" t="s">
        <v>2</v>
      </c>
      <c r="I33" s="71" t="s">
        <v>65</v>
      </c>
    </row>
    <row r="34" spans="1:9" ht="18" customHeight="1" thickBot="1" x14ac:dyDescent="0.3">
      <c r="A34" s="94"/>
      <c r="B34" s="79"/>
      <c r="C34" s="79"/>
      <c r="D34" s="79"/>
      <c r="E34" s="79"/>
      <c r="F34" s="79"/>
      <c r="G34" s="64"/>
      <c r="H34" s="79"/>
      <c r="I34" s="80"/>
    </row>
    <row r="35" spans="1:9" ht="18" customHeight="1" thickBot="1" x14ac:dyDescent="0.35">
      <c r="A35" s="81"/>
      <c r="B35" s="29" t="s">
        <v>6</v>
      </c>
      <c r="C35" s="29" t="s">
        <v>7</v>
      </c>
      <c r="D35" s="29" t="s">
        <v>6</v>
      </c>
      <c r="E35" s="82"/>
      <c r="F35" s="25" t="s">
        <v>36</v>
      </c>
      <c r="G35" s="83"/>
      <c r="H35" s="84"/>
      <c r="I35" s="85" t="s">
        <v>10</v>
      </c>
    </row>
    <row r="36" spans="1:9" ht="18" customHeight="1" x14ac:dyDescent="0.3">
      <c r="A36" s="81"/>
      <c r="B36" s="29" t="s">
        <v>11</v>
      </c>
      <c r="C36" s="29" t="s">
        <v>12</v>
      </c>
      <c r="D36" s="29" t="s">
        <v>11</v>
      </c>
      <c r="E36" s="29" t="s">
        <v>13</v>
      </c>
      <c r="F36" s="30" t="s">
        <v>10</v>
      </c>
      <c r="G36" s="31" t="s">
        <v>14</v>
      </c>
      <c r="H36" s="32"/>
      <c r="I36" s="29" t="s">
        <v>7</v>
      </c>
    </row>
    <row r="37" spans="1:9" ht="18" customHeight="1" thickBot="1" x14ac:dyDescent="0.35">
      <c r="A37" s="34" t="s">
        <v>37</v>
      </c>
      <c r="B37" s="34" t="s">
        <v>15</v>
      </c>
      <c r="C37" s="34" t="s">
        <v>16</v>
      </c>
      <c r="D37" s="35">
        <v>44286</v>
      </c>
      <c r="E37" s="34" t="s">
        <v>17</v>
      </c>
      <c r="F37" s="36"/>
      <c r="G37" s="37"/>
      <c r="H37" s="38"/>
      <c r="I37" s="34" t="s">
        <v>17</v>
      </c>
    </row>
    <row r="38" spans="1:9" ht="18" customHeight="1" thickBot="1" x14ac:dyDescent="0.35">
      <c r="A38" s="39">
        <v>-1</v>
      </c>
      <c r="B38" s="39">
        <v>-2</v>
      </c>
      <c r="C38" s="39">
        <v>-3</v>
      </c>
      <c r="D38" s="39">
        <v>-4</v>
      </c>
      <c r="E38" s="39">
        <v>-5</v>
      </c>
      <c r="F38" s="39">
        <v>-6</v>
      </c>
      <c r="G38" s="39" t="s">
        <v>18</v>
      </c>
      <c r="H38" s="129"/>
      <c r="I38" s="39">
        <v>-7</v>
      </c>
    </row>
    <row r="39" spans="1:9" ht="18" customHeight="1" x14ac:dyDescent="0.25">
      <c r="A39" s="126"/>
      <c r="B39" s="126"/>
      <c r="C39" s="126"/>
      <c r="D39" s="126"/>
      <c r="E39" s="126"/>
      <c r="F39" s="126"/>
      <c r="G39" s="147"/>
      <c r="H39" s="131"/>
      <c r="I39" s="132"/>
    </row>
    <row r="40" spans="1:9" ht="18" customHeight="1" thickBot="1" x14ac:dyDescent="0.35">
      <c r="A40" s="133" t="s">
        <v>88</v>
      </c>
      <c r="B40" s="134"/>
      <c r="C40" s="134"/>
      <c r="D40" s="134"/>
      <c r="E40" s="134"/>
      <c r="F40" s="134"/>
      <c r="G40" s="148"/>
      <c r="H40" s="131"/>
      <c r="I40" s="135"/>
    </row>
    <row r="41" spans="1:9" ht="18" customHeight="1" thickBot="1" x14ac:dyDescent="0.35">
      <c r="A41" s="136" t="s">
        <v>89</v>
      </c>
      <c r="B41" s="96">
        <v>56349</v>
      </c>
      <c r="C41" s="96">
        <v>15000</v>
      </c>
      <c r="D41" s="96">
        <v>2808</v>
      </c>
      <c r="E41" s="96">
        <v>35000</v>
      </c>
      <c r="F41" s="98">
        <v>20000</v>
      </c>
      <c r="G41" s="138">
        <v>1.3333333333333333</v>
      </c>
      <c r="H41" s="131"/>
      <c r="I41" s="149"/>
    </row>
    <row r="42" spans="1:9" ht="18" customHeight="1" thickBot="1" x14ac:dyDescent="0.35">
      <c r="A42" s="136" t="s">
        <v>90</v>
      </c>
      <c r="B42" s="96">
        <v>5582</v>
      </c>
      <c r="C42" s="96">
        <v>4000</v>
      </c>
      <c r="D42" s="96">
        <v>3117</v>
      </c>
      <c r="E42" s="96">
        <v>4000</v>
      </c>
      <c r="F42" s="98">
        <v>0</v>
      </c>
      <c r="G42" s="138">
        <v>0</v>
      </c>
      <c r="H42" s="131"/>
      <c r="I42" s="150"/>
    </row>
    <row r="43" spans="1:9" ht="18" customHeight="1" thickBot="1" x14ac:dyDescent="0.35">
      <c r="A43" s="136" t="s">
        <v>91</v>
      </c>
      <c r="B43" s="96"/>
      <c r="C43" s="96">
        <v>0</v>
      </c>
      <c r="D43" s="96"/>
      <c r="E43" s="96"/>
      <c r="F43" s="98">
        <v>0</v>
      </c>
      <c r="G43" s="138" t="s">
        <v>25</v>
      </c>
      <c r="H43" s="131"/>
      <c r="I43" s="150"/>
    </row>
    <row r="44" spans="1:9" ht="18" customHeight="1" thickBot="1" x14ac:dyDescent="0.35">
      <c r="A44" s="136" t="s">
        <v>92</v>
      </c>
      <c r="B44" s="96">
        <v>199564</v>
      </c>
      <c r="C44" s="96">
        <v>150654</v>
      </c>
      <c r="D44" s="96">
        <v>92506</v>
      </c>
      <c r="E44" s="96">
        <v>150354</v>
      </c>
      <c r="F44" s="98">
        <v>-300</v>
      </c>
      <c r="G44" s="138">
        <v>-1.9913178541558804E-3</v>
      </c>
      <c r="H44" s="131"/>
      <c r="I44" s="150"/>
    </row>
    <row r="45" spans="1:9" ht="18" customHeight="1" thickBot="1" x14ac:dyDescent="0.35">
      <c r="A45" s="136" t="s">
        <v>93</v>
      </c>
      <c r="B45" s="96">
        <v>11435</v>
      </c>
      <c r="C45" s="96">
        <v>40000</v>
      </c>
      <c r="D45" s="96">
        <v>20376</v>
      </c>
      <c r="E45" s="96">
        <v>40000</v>
      </c>
      <c r="F45" s="98">
        <v>0</v>
      </c>
      <c r="G45" s="138">
        <v>0</v>
      </c>
      <c r="H45" s="131"/>
      <c r="I45" s="150"/>
    </row>
    <row r="46" spans="1:9" ht="18" customHeight="1" thickBot="1" x14ac:dyDescent="0.35">
      <c r="A46" s="109" t="s">
        <v>94</v>
      </c>
      <c r="B46" s="110"/>
      <c r="C46" s="110"/>
      <c r="D46" s="110"/>
      <c r="E46" s="110"/>
      <c r="F46" s="111"/>
      <c r="G46" s="142"/>
      <c r="H46" s="131"/>
      <c r="I46" s="151"/>
    </row>
    <row r="47" spans="1:9" ht="18" customHeight="1" thickBot="1" x14ac:dyDescent="0.35">
      <c r="A47" s="136" t="s">
        <v>95</v>
      </c>
      <c r="B47" s="96">
        <v>2387</v>
      </c>
      <c r="C47" s="96">
        <v>5500</v>
      </c>
      <c r="D47" s="96">
        <v>-121</v>
      </c>
      <c r="E47" s="96">
        <v>5500</v>
      </c>
      <c r="F47" s="98">
        <v>0</v>
      </c>
      <c r="G47" s="138">
        <v>0</v>
      </c>
      <c r="H47" s="131"/>
      <c r="I47" s="150"/>
    </row>
    <row r="48" spans="1:9" ht="18" customHeight="1" thickBot="1" x14ac:dyDescent="0.35">
      <c r="A48" s="136" t="s">
        <v>96</v>
      </c>
      <c r="B48" s="96">
        <v>190644</v>
      </c>
      <c r="C48" s="96">
        <v>148300</v>
      </c>
      <c r="D48" s="96">
        <v>0</v>
      </c>
      <c r="E48" s="96">
        <v>148300</v>
      </c>
      <c r="F48" s="98">
        <v>0</v>
      </c>
      <c r="G48" s="138">
        <v>0</v>
      </c>
      <c r="H48" s="131"/>
      <c r="I48" s="150"/>
    </row>
    <row r="49" spans="1:9" ht="18" customHeight="1" thickBot="1" x14ac:dyDescent="0.35">
      <c r="A49" s="136" t="s">
        <v>97</v>
      </c>
      <c r="B49" s="96">
        <v>2706</v>
      </c>
      <c r="C49" s="96">
        <v>2000</v>
      </c>
      <c r="D49" s="96">
        <v>964</v>
      </c>
      <c r="E49" s="96">
        <v>2000</v>
      </c>
      <c r="F49" s="98">
        <v>0</v>
      </c>
      <c r="G49" s="138">
        <v>0</v>
      </c>
      <c r="H49" s="131"/>
      <c r="I49" s="150"/>
    </row>
    <row r="50" spans="1:9" ht="18" customHeight="1" thickBot="1" x14ac:dyDescent="0.35">
      <c r="A50" s="136" t="s">
        <v>98</v>
      </c>
      <c r="B50" s="96">
        <v>36309</v>
      </c>
      <c r="C50" s="96">
        <v>36000</v>
      </c>
      <c r="D50" s="96">
        <v>16606</v>
      </c>
      <c r="E50" s="96">
        <v>36000</v>
      </c>
      <c r="F50" s="98">
        <v>0</v>
      </c>
      <c r="G50" s="138">
        <v>0</v>
      </c>
      <c r="H50" s="131"/>
      <c r="I50" s="150"/>
    </row>
    <row r="51" spans="1:9" ht="18" customHeight="1" thickBot="1" x14ac:dyDescent="0.35">
      <c r="A51" s="136" t="s">
        <v>99</v>
      </c>
      <c r="B51" s="96">
        <v>9266</v>
      </c>
      <c r="C51" s="96">
        <v>13000</v>
      </c>
      <c r="D51" s="96">
        <v>4286</v>
      </c>
      <c r="E51" s="96">
        <v>13000</v>
      </c>
      <c r="F51" s="98">
        <v>0</v>
      </c>
      <c r="G51" s="138">
        <v>0</v>
      </c>
      <c r="H51" s="131"/>
      <c r="I51" s="150"/>
    </row>
    <row r="52" spans="1:9" ht="18" customHeight="1" thickBot="1" x14ac:dyDescent="0.35">
      <c r="A52" s="109" t="s">
        <v>100</v>
      </c>
      <c r="B52" s="110"/>
      <c r="C52" s="110"/>
      <c r="D52" s="110"/>
      <c r="E52" s="110"/>
      <c r="F52" s="111"/>
      <c r="G52" s="142"/>
      <c r="H52" s="131"/>
      <c r="I52" s="151"/>
    </row>
    <row r="53" spans="1:9" ht="18" customHeight="1" thickBot="1" x14ac:dyDescent="0.35">
      <c r="A53" s="136" t="s">
        <v>101</v>
      </c>
      <c r="B53" s="96">
        <v>1129</v>
      </c>
      <c r="C53" s="96">
        <v>2000</v>
      </c>
      <c r="D53" s="96">
        <v>2452</v>
      </c>
      <c r="E53" s="96">
        <v>2000</v>
      </c>
      <c r="F53" s="98">
        <v>0</v>
      </c>
      <c r="G53" s="138">
        <v>0</v>
      </c>
      <c r="H53" s="131"/>
      <c r="I53" s="150"/>
    </row>
    <row r="54" spans="1:9" ht="18" customHeight="1" thickBot="1" x14ac:dyDescent="0.35">
      <c r="A54" s="136" t="s">
        <v>102</v>
      </c>
      <c r="B54" s="96">
        <v>398</v>
      </c>
      <c r="C54" s="96">
        <v>2000</v>
      </c>
      <c r="D54" s="96">
        <v>13453</v>
      </c>
      <c r="E54" s="96">
        <v>2000</v>
      </c>
      <c r="F54" s="98">
        <v>0</v>
      </c>
      <c r="G54" s="138">
        <v>0</v>
      </c>
      <c r="H54" s="131"/>
      <c r="I54" s="150"/>
    </row>
    <row r="55" spans="1:9" ht="18" customHeight="1" thickBot="1" x14ac:dyDescent="0.35">
      <c r="A55" s="136" t="s">
        <v>103</v>
      </c>
      <c r="B55" s="96">
        <v>43277</v>
      </c>
      <c r="C55" s="96">
        <v>73971</v>
      </c>
      <c r="D55" s="96">
        <v>12652</v>
      </c>
      <c r="E55" s="96">
        <v>62852</v>
      </c>
      <c r="F55" s="98">
        <v>-11119</v>
      </c>
      <c r="G55" s="138">
        <v>-0.15031566424679943</v>
      </c>
      <c r="H55" s="131"/>
      <c r="I55" s="150"/>
    </row>
    <row r="56" spans="1:9" ht="18" customHeight="1" thickBot="1" x14ac:dyDescent="0.35">
      <c r="A56" s="136" t="s">
        <v>104</v>
      </c>
      <c r="B56" s="96">
        <v>17556</v>
      </c>
      <c r="C56" s="96">
        <v>18000</v>
      </c>
      <c r="D56" s="96"/>
      <c r="E56" s="96">
        <v>18000</v>
      </c>
      <c r="F56" s="114">
        <v>0</v>
      </c>
      <c r="G56" s="138">
        <v>0</v>
      </c>
      <c r="H56" s="131"/>
      <c r="I56" s="150"/>
    </row>
    <row r="57" spans="1:9" ht="18" customHeight="1" thickBot="1" x14ac:dyDescent="0.35">
      <c r="A57" s="152"/>
      <c r="B57" s="88"/>
      <c r="C57" s="88"/>
      <c r="D57" s="88"/>
      <c r="E57" s="89"/>
      <c r="F57" s="153"/>
      <c r="G57" s="154"/>
      <c r="H57" s="84"/>
      <c r="I57" s="155"/>
    </row>
    <row r="58" spans="1:9" ht="18" customHeight="1" thickBot="1" x14ac:dyDescent="0.35">
      <c r="A58" s="50" t="s">
        <v>105</v>
      </c>
      <c r="B58" s="118">
        <v>1505836</v>
      </c>
      <c r="C58" s="118">
        <v>1298029</v>
      </c>
      <c r="D58" s="118">
        <v>632382</v>
      </c>
      <c r="E58" s="118">
        <v>1347132</v>
      </c>
      <c r="F58" s="156">
        <v>49103</v>
      </c>
      <c r="G58" s="138">
        <v>3.7828892882978735E-2</v>
      </c>
      <c r="H58" s="157"/>
      <c r="I58" s="158"/>
    </row>
    <row r="59" spans="1:9" ht="18" customHeight="1" x14ac:dyDescent="0.3">
      <c r="B59" s="8" t="s">
        <v>57</v>
      </c>
      <c r="C59" s="8" t="s">
        <v>57</v>
      </c>
      <c r="D59" s="8" t="s">
        <v>57</v>
      </c>
      <c r="E59" s="8" t="s">
        <v>57</v>
      </c>
      <c r="F59" s="8" t="s">
        <v>58</v>
      </c>
      <c r="G59" s="8" t="s">
        <v>59</v>
      </c>
    </row>
    <row r="60" spans="1:9" ht="18" customHeight="1" x14ac:dyDescent="0.3">
      <c r="B60" s="8" t="s">
        <v>106</v>
      </c>
      <c r="C60" s="8" t="s">
        <v>61</v>
      </c>
      <c r="D60" s="8" t="s">
        <v>62</v>
      </c>
      <c r="E60" s="8" t="s">
        <v>107</v>
      </c>
      <c r="F60" s="8"/>
      <c r="G60" s="8"/>
    </row>
  </sheetData>
  <mergeCells count="8">
    <mergeCell ref="F36:F37"/>
    <mergeCell ref="G36:G37"/>
    <mergeCell ref="A1:I1"/>
    <mergeCell ref="F4:G4"/>
    <mergeCell ref="F5:F6"/>
    <mergeCell ref="G5:G6"/>
    <mergeCell ref="A32:I32"/>
    <mergeCell ref="F35:G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B6B9-091A-4999-8950-75A997302062}">
  <dimension ref="A1:I22"/>
  <sheetViews>
    <sheetView workbookViewId="0">
      <selection sqref="A1:I1"/>
    </sheetView>
  </sheetViews>
  <sheetFormatPr defaultRowHeight="13.5" x14ac:dyDescent="0.25"/>
  <cols>
    <col min="1" max="1" width="30.5703125" style="75" customWidth="1"/>
    <col min="2" max="2" width="15.5703125" style="75" bestFit="1" customWidth="1"/>
    <col min="3" max="3" width="14.85546875" style="75" customWidth="1"/>
    <col min="4" max="4" width="15.5703125" style="75" bestFit="1" customWidth="1"/>
    <col min="5" max="5" width="13.42578125" style="75" customWidth="1"/>
    <col min="6" max="6" width="12.5703125" style="75" customWidth="1"/>
    <col min="7" max="7" width="10.42578125" style="75" customWidth="1"/>
    <col min="8" max="8" width="0.5703125" style="75" customWidth="1"/>
    <col min="9" max="9" width="16.5703125" style="75" customWidth="1"/>
    <col min="10" max="16384" width="9.140625" style="75"/>
  </cols>
  <sheetData>
    <row r="1" spans="1:9" ht="16.5" x14ac:dyDescent="0.3">
      <c r="A1" s="72" t="s">
        <v>108</v>
      </c>
      <c r="B1" s="73"/>
      <c r="C1" s="73"/>
      <c r="D1" s="73"/>
      <c r="E1" s="73"/>
      <c r="F1" s="73"/>
      <c r="G1" s="73"/>
      <c r="H1" s="73"/>
      <c r="I1" s="74"/>
    </row>
    <row r="2" spans="1:9" x14ac:dyDescent="0.25">
      <c r="A2" s="76"/>
      <c r="I2" s="125"/>
    </row>
    <row r="3" spans="1:9" ht="16.5" x14ac:dyDescent="0.3">
      <c r="A3" s="159"/>
      <c r="B3" s="160"/>
      <c r="D3" s="160"/>
      <c r="E3" s="160"/>
      <c r="F3" s="161"/>
      <c r="G3" s="161"/>
      <c r="H3" s="161"/>
      <c r="I3" s="71" t="s">
        <v>109</v>
      </c>
    </row>
    <row r="4" spans="1:9" ht="17.25" thickBot="1" x14ac:dyDescent="0.35">
      <c r="A4" s="124" t="str">
        <f>'[1]Exhibit A'!A5</f>
        <v>BREVARD</v>
      </c>
      <c r="I4" s="125"/>
    </row>
    <row r="5" spans="1:9" ht="15.75" thickBot="1" x14ac:dyDescent="0.35">
      <c r="A5" s="126"/>
      <c r="B5" s="24" t="s">
        <v>6</v>
      </c>
      <c r="C5" s="24" t="s">
        <v>7</v>
      </c>
      <c r="D5" s="24" t="s">
        <v>6</v>
      </c>
      <c r="E5" s="127"/>
      <c r="F5" s="25" t="s">
        <v>36</v>
      </c>
      <c r="G5" s="83"/>
      <c r="H5" s="84"/>
      <c r="I5" s="128" t="s">
        <v>10</v>
      </c>
    </row>
    <row r="6" spans="1:9" ht="18" customHeight="1" x14ac:dyDescent="0.3">
      <c r="A6" s="81"/>
      <c r="B6" s="29" t="s">
        <v>11</v>
      </c>
      <c r="C6" s="29" t="s">
        <v>12</v>
      </c>
      <c r="D6" s="29" t="s">
        <v>11</v>
      </c>
      <c r="E6" s="29" t="s">
        <v>13</v>
      </c>
      <c r="F6" s="30" t="s">
        <v>10</v>
      </c>
      <c r="G6" s="31" t="s">
        <v>14</v>
      </c>
      <c r="H6" s="32"/>
      <c r="I6" s="29" t="s">
        <v>7</v>
      </c>
    </row>
    <row r="7" spans="1:9" ht="15.75" thickBot="1" x14ac:dyDescent="0.35">
      <c r="A7" s="34" t="s">
        <v>37</v>
      </c>
      <c r="B7" s="34" t="s">
        <v>15</v>
      </c>
      <c r="C7" s="34" t="s">
        <v>16</v>
      </c>
      <c r="D7" s="35">
        <v>44286</v>
      </c>
      <c r="E7" s="34" t="s">
        <v>17</v>
      </c>
      <c r="F7" s="36"/>
      <c r="G7" s="37"/>
      <c r="H7" s="38"/>
      <c r="I7" s="34" t="s">
        <v>17</v>
      </c>
    </row>
    <row r="8" spans="1:9" ht="15.75" thickBot="1" x14ac:dyDescent="0.35">
      <c r="A8" s="39">
        <v>-1</v>
      </c>
      <c r="B8" s="39">
        <v>-2</v>
      </c>
      <c r="C8" s="39">
        <v>-3</v>
      </c>
      <c r="D8" s="39">
        <v>-4</v>
      </c>
      <c r="E8" s="39">
        <v>-5</v>
      </c>
      <c r="F8" s="39">
        <v>-6</v>
      </c>
      <c r="G8" s="40" t="s">
        <v>18</v>
      </c>
      <c r="H8" s="86"/>
      <c r="I8" s="87">
        <v>-7</v>
      </c>
    </row>
    <row r="9" spans="1:9" ht="18" customHeight="1" x14ac:dyDescent="0.3">
      <c r="A9" s="162"/>
      <c r="B9" s="162"/>
      <c r="C9" s="162"/>
      <c r="D9" s="162"/>
      <c r="E9" s="162"/>
      <c r="F9" s="162"/>
      <c r="G9" s="162"/>
      <c r="H9" s="163"/>
      <c r="I9" s="162"/>
    </row>
    <row r="10" spans="1:9" ht="15.75" thickBot="1" x14ac:dyDescent="0.35">
      <c r="A10" s="164" t="s">
        <v>110</v>
      </c>
      <c r="B10" s="165"/>
      <c r="C10" s="165"/>
      <c r="D10" s="165"/>
      <c r="E10" s="165"/>
      <c r="F10" s="165"/>
      <c r="G10" s="165"/>
      <c r="H10" s="166"/>
      <c r="I10" s="165"/>
    </row>
    <row r="11" spans="1:9" x14ac:dyDescent="0.25">
      <c r="A11" s="81"/>
      <c r="B11" s="81"/>
      <c r="C11" s="167"/>
      <c r="D11" s="81"/>
      <c r="E11" s="81"/>
      <c r="F11" s="81"/>
      <c r="G11" s="167"/>
      <c r="H11" s="90"/>
      <c r="I11" s="168"/>
    </row>
    <row r="12" spans="1:9" ht="15.75" thickBot="1" x14ac:dyDescent="0.35">
      <c r="A12" s="133" t="s">
        <v>111</v>
      </c>
      <c r="B12" s="134"/>
      <c r="C12" s="169"/>
      <c r="D12" s="134"/>
      <c r="E12" s="134"/>
      <c r="F12" s="134"/>
      <c r="G12" s="169"/>
      <c r="H12" s="157"/>
      <c r="I12" s="135"/>
    </row>
    <row r="13" spans="1:9" ht="15.75" thickBot="1" x14ac:dyDescent="0.35">
      <c r="A13" s="136" t="s">
        <v>112</v>
      </c>
      <c r="B13" s="96">
        <v>0</v>
      </c>
      <c r="C13" s="96">
        <v>0</v>
      </c>
      <c r="D13" s="96">
        <v>0</v>
      </c>
      <c r="E13" s="96">
        <f>+'[1]Schedule III-A'!F23+'[1]Schedule III-A'!F24</f>
        <v>34282</v>
      </c>
      <c r="F13" s="98">
        <f>E13-C13</f>
        <v>34282</v>
      </c>
      <c r="G13" s="170" t="str">
        <f>IF(C13&gt;0,(F13/C13),"-----")</f>
        <v>-----</v>
      </c>
      <c r="H13" s="171"/>
      <c r="I13" s="149"/>
    </row>
    <row r="14" spans="1:9" ht="15.75" thickBot="1" x14ac:dyDescent="0.35">
      <c r="A14" s="136" t="s">
        <v>113</v>
      </c>
      <c r="B14" s="96"/>
      <c r="C14" s="96"/>
      <c r="D14" s="96"/>
      <c r="E14" s="96"/>
      <c r="F14" s="98">
        <f>E14-C14</f>
        <v>0</v>
      </c>
      <c r="G14" s="170" t="str">
        <f>IF(C14&gt;0,(F14/C14),"-----")</f>
        <v>-----</v>
      </c>
      <c r="H14" s="171"/>
      <c r="I14" s="150"/>
    </row>
    <row r="15" spans="1:9" ht="15.75" thickBot="1" x14ac:dyDescent="0.35">
      <c r="A15" s="136" t="s">
        <v>114</v>
      </c>
      <c r="B15" s="96"/>
      <c r="C15" s="96"/>
      <c r="D15" s="96"/>
      <c r="E15" s="96"/>
      <c r="F15" s="98">
        <f>E15-C15</f>
        <v>0</v>
      </c>
      <c r="G15" s="170" t="str">
        <f>IF(C15&gt;0,(F15/C15),"-----")</f>
        <v>-----</v>
      </c>
      <c r="H15" s="171"/>
      <c r="I15" s="150"/>
    </row>
    <row r="16" spans="1:9" ht="15.75" thickBot="1" x14ac:dyDescent="0.35">
      <c r="A16" s="136" t="s">
        <v>115</v>
      </c>
      <c r="B16" s="96"/>
      <c r="C16" s="96"/>
      <c r="D16" s="96"/>
      <c r="E16" s="96"/>
      <c r="F16" s="98">
        <f>E16-C16</f>
        <v>0</v>
      </c>
      <c r="G16" s="170" t="str">
        <f>IF(C16&gt;0,(F16/C16),"-----")</f>
        <v>-----</v>
      </c>
      <c r="H16" s="171"/>
      <c r="I16" s="150"/>
    </row>
    <row r="17" spans="1:9" ht="15.75" thickBot="1" x14ac:dyDescent="0.35">
      <c r="A17" s="152" t="s">
        <v>116</v>
      </c>
      <c r="B17" s="96"/>
      <c r="C17" s="96"/>
      <c r="D17" s="96"/>
      <c r="E17" s="96"/>
      <c r="F17" s="98"/>
      <c r="G17" s="170"/>
      <c r="H17" s="171"/>
      <c r="I17" s="150"/>
    </row>
    <row r="18" spans="1:9" ht="15.75" thickBot="1" x14ac:dyDescent="0.35">
      <c r="A18" s="152" t="s">
        <v>117</v>
      </c>
      <c r="B18" s="96"/>
      <c r="C18" s="96"/>
      <c r="D18" s="96"/>
      <c r="E18" s="96"/>
      <c r="F18" s="98">
        <f>E18-C18</f>
        <v>0</v>
      </c>
      <c r="G18" s="170" t="str">
        <f>IF(C18&gt;0,(F18/C18),"-----")</f>
        <v>-----</v>
      </c>
      <c r="H18" s="171"/>
      <c r="I18" s="150"/>
    </row>
    <row r="19" spans="1:9" ht="14.25" thickBot="1" x14ac:dyDescent="0.3">
      <c r="A19" s="88"/>
      <c r="B19" s="42"/>
      <c r="C19" s="42"/>
      <c r="D19" s="42"/>
      <c r="E19" s="11"/>
      <c r="F19" s="11"/>
      <c r="G19" s="172"/>
      <c r="H19" s="173"/>
      <c r="I19" s="174"/>
    </row>
    <row r="20" spans="1:9" ht="15.75" thickBot="1" x14ac:dyDescent="0.35">
      <c r="A20" s="50" t="s">
        <v>118</v>
      </c>
      <c r="B20" s="118">
        <f>SUM(B13:B18)</f>
        <v>0</v>
      </c>
      <c r="C20" s="118">
        <f>SUM(C13:C18)</f>
        <v>0</v>
      </c>
      <c r="D20" s="118">
        <f>SUM(D13:D18)</f>
        <v>0</v>
      </c>
      <c r="E20" s="118">
        <f>SUM(E13:E18)</f>
        <v>34282</v>
      </c>
      <c r="F20" s="119">
        <f>E20-C20</f>
        <v>34282</v>
      </c>
      <c r="G20" s="170" t="str">
        <f>IF(C20&gt;0,(F20/C20),"-----")</f>
        <v>-----</v>
      </c>
      <c r="H20" s="175"/>
      <c r="I20" s="158"/>
    </row>
    <row r="21" spans="1:9" ht="14.25" x14ac:dyDescent="0.3">
      <c r="B21" s="8" t="s">
        <v>57</v>
      </c>
      <c r="C21" s="8" t="s">
        <v>57</v>
      </c>
      <c r="D21" s="8" t="s">
        <v>57</v>
      </c>
      <c r="E21" s="8" t="s">
        <v>57</v>
      </c>
      <c r="F21" s="8" t="s">
        <v>58</v>
      </c>
      <c r="G21" s="8" t="s">
        <v>59</v>
      </c>
    </row>
    <row r="22" spans="1:9" ht="14.25" x14ac:dyDescent="0.3">
      <c r="B22" s="8" t="s">
        <v>106</v>
      </c>
      <c r="C22" s="8" t="s">
        <v>61</v>
      </c>
      <c r="D22" s="8" t="s">
        <v>62</v>
      </c>
      <c r="E22" s="8" t="s">
        <v>107</v>
      </c>
      <c r="F22" s="8"/>
      <c r="G22" s="8"/>
    </row>
  </sheetData>
  <mergeCells count="4">
    <mergeCell ref="A1:I1"/>
    <mergeCell ref="F5:G5"/>
    <mergeCell ref="F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93192-EE73-44D2-931A-714C4C387E95}">
  <dimension ref="A1:F31"/>
  <sheetViews>
    <sheetView workbookViewId="0"/>
  </sheetViews>
  <sheetFormatPr defaultRowHeight="13.5" x14ac:dyDescent="0.25"/>
  <cols>
    <col min="1" max="1" width="40.5703125" style="75" customWidth="1"/>
    <col min="2" max="2" width="14.5703125" style="75" customWidth="1"/>
    <col min="3" max="5" width="16.5703125" style="75" customWidth="1"/>
    <col min="6" max="6" width="19.140625" style="75" customWidth="1"/>
    <col min="7" max="16384" width="9.140625" style="75"/>
  </cols>
  <sheetData>
    <row r="1" spans="1:6" x14ac:dyDescent="0.25">
      <c r="A1" s="89"/>
      <c r="B1" s="176"/>
      <c r="C1" s="176"/>
      <c r="D1" s="176"/>
      <c r="E1" s="176"/>
      <c r="F1" s="91"/>
    </row>
    <row r="2" spans="1:6" ht="16.5" x14ac:dyDescent="0.3">
      <c r="A2" s="16" t="s">
        <v>119</v>
      </c>
      <c r="B2" s="177"/>
      <c r="C2" s="177"/>
      <c r="D2" s="177"/>
      <c r="E2" s="177"/>
      <c r="F2" s="178"/>
    </row>
    <row r="3" spans="1:6" ht="16.5" x14ac:dyDescent="0.3">
      <c r="A3" s="16" t="s">
        <v>120</v>
      </c>
      <c r="B3" s="3"/>
      <c r="C3" s="3"/>
      <c r="D3" s="3"/>
      <c r="E3" s="3"/>
      <c r="F3" s="17"/>
    </row>
    <row r="4" spans="1:6" ht="16.5" x14ac:dyDescent="0.3">
      <c r="A4" s="124" t="str">
        <f>'[1]Exhibit A'!A5</f>
        <v>BREVARD</v>
      </c>
      <c r="F4" s="179" t="s">
        <v>121</v>
      </c>
    </row>
    <row r="5" spans="1:6" ht="17.25" thickBot="1" x14ac:dyDescent="0.35">
      <c r="A5" s="180" t="s">
        <v>122</v>
      </c>
      <c r="B5" s="181"/>
      <c r="C5" s="181"/>
      <c r="D5" s="181"/>
      <c r="E5" s="181"/>
      <c r="F5" s="182"/>
    </row>
    <row r="6" spans="1:6" ht="15" customHeight="1" x14ac:dyDescent="0.3">
      <c r="A6" s="82"/>
      <c r="B6" s="183"/>
      <c r="C6" s="29" t="s">
        <v>123</v>
      </c>
      <c r="D6" s="29" t="s">
        <v>124</v>
      </c>
      <c r="E6" s="29"/>
      <c r="F6" s="29"/>
    </row>
    <row r="7" spans="1:6" ht="15" customHeight="1" x14ac:dyDescent="0.3">
      <c r="A7" s="82"/>
      <c r="B7" s="183"/>
      <c r="C7" s="29" t="s">
        <v>125</v>
      </c>
      <c r="D7" s="29" t="s">
        <v>126</v>
      </c>
      <c r="E7" s="29" t="s">
        <v>127</v>
      </c>
      <c r="F7" s="29" t="s">
        <v>13</v>
      </c>
    </row>
    <row r="8" spans="1:6" ht="15.75" thickBot="1" x14ac:dyDescent="0.35">
      <c r="A8" s="184" t="s">
        <v>128</v>
      </c>
      <c r="B8" s="185"/>
      <c r="C8" s="34" t="s">
        <v>129</v>
      </c>
      <c r="D8" s="34" t="s">
        <v>130</v>
      </c>
      <c r="E8" s="34" t="s">
        <v>125</v>
      </c>
      <c r="F8" s="34" t="s">
        <v>17</v>
      </c>
    </row>
    <row r="9" spans="1:6" ht="15.75" thickBot="1" x14ac:dyDescent="0.3">
      <c r="A9" s="186"/>
      <c r="B9" s="187"/>
      <c r="C9" s="188"/>
      <c r="D9" s="189"/>
      <c r="E9" s="189"/>
      <c r="F9" s="190"/>
    </row>
    <row r="10" spans="1:6" ht="15.75" thickBot="1" x14ac:dyDescent="0.3">
      <c r="A10" s="186"/>
      <c r="B10" s="187"/>
      <c r="C10" s="188"/>
      <c r="D10" s="189"/>
      <c r="E10" s="189"/>
      <c r="F10" s="190"/>
    </row>
    <row r="11" spans="1:6" ht="15.75" thickBot="1" x14ac:dyDescent="0.3">
      <c r="A11" s="186"/>
      <c r="B11" s="187"/>
      <c r="C11" s="188"/>
      <c r="D11" s="189"/>
      <c r="E11" s="189"/>
      <c r="F11" s="190"/>
    </row>
    <row r="12" spans="1:6" ht="15.75" thickBot="1" x14ac:dyDescent="0.3">
      <c r="A12" s="186"/>
      <c r="B12" s="187"/>
      <c r="C12" s="188"/>
      <c r="D12" s="189"/>
      <c r="E12" s="189"/>
      <c r="F12" s="190"/>
    </row>
    <row r="13" spans="1:6" ht="15.75" thickBot="1" x14ac:dyDescent="0.3">
      <c r="A13" s="186"/>
      <c r="B13" s="187"/>
      <c r="C13" s="188"/>
      <c r="D13" s="189"/>
      <c r="E13" s="189"/>
      <c r="F13" s="190"/>
    </row>
    <row r="14" spans="1:6" ht="15.75" thickBot="1" x14ac:dyDescent="0.3">
      <c r="A14" s="186"/>
      <c r="B14" s="187"/>
      <c r="C14" s="188"/>
      <c r="D14" s="189"/>
      <c r="E14" s="189"/>
      <c r="F14" s="190"/>
    </row>
    <row r="15" spans="1:6" ht="15.75" thickBot="1" x14ac:dyDescent="0.3">
      <c r="A15" s="186"/>
      <c r="B15" s="187"/>
      <c r="C15" s="188"/>
      <c r="D15" s="189"/>
      <c r="E15" s="189"/>
      <c r="F15" s="190"/>
    </row>
    <row r="16" spans="1:6" ht="15.75" thickBot="1" x14ac:dyDescent="0.3">
      <c r="A16" s="186"/>
      <c r="B16" s="187"/>
      <c r="C16" s="188"/>
      <c r="D16" s="189"/>
      <c r="E16" s="191"/>
      <c r="F16" s="192"/>
    </row>
    <row r="17" spans="1:6" ht="15.75" thickBot="1" x14ac:dyDescent="0.3">
      <c r="A17" s="186"/>
      <c r="B17" s="187"/>
      <c r="C17" s="188"/>
      <c r="D17" s="189"/>
      <c r="E17" s="189"/>
      <c r="F17" s="190"/>
    </row>
    <row r="18" spans="1:6" x14ac:dyDescent="0.25">
      <c r="A18" s="76"/>
      <c r="C18" s="176"/>
      <c r="D18" s="176"/>
      <c r="E18" s="176"/>
      <c r="F18" s="91"/>
    </row>
    <row r="19" spans="1:6" x14ac:dyDescent="0.25">
      <c r="A19" s="76"/>
      <c r="F19" s="125"/>
    </row>
    <row r="20" spans="1:6" ht="17.25" thickBot="1" x14ac:dyDescent="0.35">
      <c r="A20" s="180" t="s">
        <v>131</v>
      </c>
      <c r="B20" s="181"/>
      <c r="C20" s="181"/>
      <c r="D20" s="181"/>
      <c r="E20" s="181"/>
      <c r="F20" s="182"/>
    </row>
    <row r="21" spans="1:6" ht="15" customHeight="1" x14ac:dyDescent="0.3">
      <c r="A21" s="127"/>
      <c r="B21" s="24" t="s">
        <v>132</v>
      </c>
      <c r="C21" s="24"/>
      <c r="D21" s="24"/>
      <c r="E21" s="24"/>
      <c r="F21" s="24" t="s">
        <v>13</v>
      </c>
    </row>
    <row r="22" spans="1:6" ht="15.75" thickBot="1" x14ac:dyDescent="0.35">
      <c r="A22" s="193" t="s">
        <v>128</v>
      </c>
      <c r="B22" s="34" t="s">
        <v>133</v>
      </c>
      <c r="C22" s="34" t="s">
        <v>134</v>
      </c>
      <c r="D22" s="34" t="s">
        <v>135</v>
      </c>
      <c r="E22" s="34" t="s">
        <v>136</v>
      </c>
      <c r="F22" s="34" t="str">
        <f>F8</f>
        <v>2021-22</v>
      </c>
    </row>
    <row r="23" spans="1:6" ht="14.25" thickBot="1" x14ac:dyDescent="0.3">
      <c r="A23" s="194" t="s">
        <v>137</v>
      </c>
      <c r="B23" s="195">
        <v>8620</v>
      </c>
      <c r="C23" s="196">
        <v>2</v>
      </c>
      <c r="D23" s="189" t="s">
        <v>138</v>
      </c>
      <c r="E23" s="189"/>
      <c r="F23" s="190">
        <f>+C23*B23</f>
        <v>17240</v>
      </c>
    </row>
    <row r="24" spans="1:6" ht="14.25" thickBot="1" x14ac:dyDescent="0.3">
      <c r="A24" s="194" t="s">
        <v>137</v>
      </c>
      <c r="B24" s="195">
        <v>17042</v>
      </c>
      <c r="C24" s="196">
        <v>1</v>
      </c>
      <c r="D24" s="189" t="s">
        <v>138</v>
      </c>
      <c r="E24" s="189"/>
      <c r="F24" s="190">
        <f>+C24*B24</f>
        <v>17042</v>
      </c>
    </row>
    <row r="25" spans="1:6" ht="14.25" thickBot="1" x14ac:dyDescent="0.3">
      <c r="A25" s="194"/>
      <c r="B25" s="195"/>
      <c r="C25" s="196"/>
      <c r="D25" s="189"/>
      <c r="E25" s="189"/>
      <c r="F25" s="190"/>
    </row>
    <row r="26" spans="1:6" ht="14.25" thickBot="1" x14ac:dyDescent="0.3">
      <c r="A26" s="194"/>
      <c r="B26" s="195"/>
      <c r="C26" s="196"/>
      <c r="D26" s="189"/>
      <c r="E26" s="189"/>
      <c r="F26" s="190"/>
    </row>
    <row r="27" spans="1:6" ht="14.25" thickBot="1" x14ac:dyDescent="0.3">
      <c r="A27" s="194"/>
      <c r="B27" s="195"/>
      <c r="C27" s="196"/>
      <c r="D27" s="189"/>
      <c r="E27" s="189"/>
      <c r="F27" s="190"/>
    </row>
    <row r="28" spans="1:6" ht="14.25" thickBot="1" x14ac:dyDescent="0.3">
      <c r="A28" s="194"/>
      <c r="B28" s="195"/>
      <c r="C28" s="196"/>
      <c r="D28" s="189"/>
      <c r="E28" s="189"/>
      <c r="F28" s="190"/>
    </row>
    <row r="29" spans="1:6" ht="14.25" thickBot="1" x14ac:dyDescent="0.3">
      <c r="A29" s="194"/>
      <c r="B29" s="195"/>
      <c r="C29" s="196"/>
      <c r="D29" s="189"/>
      <c r="E29" s="189"/>
      <c r="F29" s="190"/>
    </row>
    <row r="30" spans="1:6" ht="14.25" thickBot="1" x14ac:dyDescent="0.3">
      <c r="A30" s="194"/>
      <c r="B30" s="195"/>
      <c r="C30" s="196"/>
      <c r="D30" s="189"/>
      <c r="E30" s="189"/>
      <c r="F30" s="190"/>
    </row>
    <row r="31" spans="1:6" ht="14.25" thickBot="1" x14ac:dyDescent="0.3">
      <c r="A31" s="194"/>
      <c r="B31" s="195"/>
      <c r="C31" s="196"/>
      <c r="D31" s="189"/>
      <c r="E31" s="189"/>
      <c r="F31" s="197"/>
    </row>
  </sheetData>
  <mergeCells count="14">
    <mergeCell ref="A17:B17"/>
    <mergeCell ref="A20:F20"/>
    <mergeCell ref="A11:B11"/>
    <mergeCell ref="A12:B12"/>
    <mergeCell ref="A13:B13"/>
    <mergeCell ref="A14:B14"/>
    <mergeCell ref="A15:B15"/>
    <mergeCell ref="A16:B16"/>
    <mergeCell ref="A2:F2"/>
    <mergeCell ref="A3:F3"/>
    <mergeCell ref="A5:F5"/>
    <mergeCell ref="A8:B8"/>
    <mergeCell ref="A9:B9"/>
    <mergeCell ref="A10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463B-83A6-47DC-9E43-222528323059}">
  <dimension ref="A1:I18"/>
  <sheetViews>
    <sheetView workbookViewId="0">
      <selection sqref="A1:I1"/>
    </sheetView>
  </sheetViews>
  <sheetFormatPr defaultRowHeight="13.5" x14ac:dyDescent="0.25"/>
  <cols>
    <col min="1" max="1" width="31.85546875" style="75" bestFit="1" customWidth="1"/>
    <col min="2" max="2" width="15.5703125" style="75" bestFit="1" customWidth="1"/>
    <col min="3" max="3" width="13.42578125" style="75" customWidth="1"/>
    <col min="4" max="4" width="15.5703125" style="75" bestFit="1" customWidth="1"/>
    <col min="5" max="5" width="13.42578125" style="75" customWidth="1"/>
    <col min="6" max="6" width="12.5703125" style="75" customWidth="1"/>
    <col min="7" max="7" width="8.85546875" style="75" customWidth="1"/>
    <col min="8" max="8" width="0.5703125" style="75" customWidth="1"/>
    <col min="9" max="9" width="14.5703125" style="75" customWidth="1"/>
    <col min="10" max="16384" width="9.140625" style="75"/>
  </cols>
  <sheetData>
    <row r="1" spans="1:9" ht="16.5" x14ac:dyDescent="0.3">
      <c r="A1" s="72" t="s">
        <v>139</v>
      </c>
      <c r="B1" s="73"/>
      <c r="C1" s="73"/>
      <c r="D1" s="73"/>
      <c r="E1" s="73"/>
      <c r="F1" s="73"/>
      <c r="G1" s="73"/>
      <c r="H1" s="73"/>
      <c r="I1" s="74"/>
    </row>
    <row r="2" spans="1:9" x14ac:dyDescent="0.25">
      <c r="A2" s="76"/>
      <c r="I2" s="125"/>
    </row>
    <row r="3" spans="1:9" ht="16.5" x14ac:dyDescent="0.3">
      <c r="A3" s="159"/>
      <c r="B3" s="160"/>
      <c r="C3" s="160" t="s">
        <v>140</v>
      </c>
      <c r="D3" s="160"/>
      <c r="E3" s="160"/>
      <c r="F3" s="160"/>
      <c r="G3" s="160"/>
      <c r="H3" s="160"/>
      <c r="I3" s="22" t="s">
        <v>141</v>
      </c>
    </row>
    <row r="4" spans="1:9" ht="17.25" thickBot="1" x14ac:dyDescent="0.35">
      <c r="A4" s="124" t="str">
        <f>'[1]Exhibit A'!A5</f>
        <v>BREVARD</v>
      </c>
      <c r="B4" s="79"/>
      <c r="C4" s="79"/>
      <c r="D4" s="79"/>
      <c r="E4" s="79"/>
      <c r="F4" s="79"/>
      <c r="G4" s="79"/>
      <c r="H4" s="79"/>
      <c r="I4" s="80"/>
    </row>
    <row r="5" spans="1:9" ht="15.75" thickBot="1" x14ac:dyDescent="0.35">
      <c r="A5" s="126"/>
      <c r="B5" s="29" t="s">
        <v>6</v>
      </c>
      <c r="C5" s="29" t="s">
        <v>7</v>
      </c>
      <c r="D5" s="29" t="s">
        <v>6</v>
      </c>
      <c r="E5" s="82"/>
      <c r="F5" s="25" t="s">
        <v>36</v>
      </c>
      <c r="G5" s="83"/>
      <c r="H5" s="84"/>
      <c r="I5" s="85" t="s">
        <v>10</v>
      </c>
    </row>
    <row r="6" spans="1:9" ht="18" customHeight="1" x14ac:dyDescent="0.3">
      <c r="A6" s="81"/>
      <c r="B6" s="29" t="s">
        <v>11</v>
      </c>
      <c r="C6" s="29" t="s">
        <v>12</v>
      </c>
      <c r="D6" s="29" t="s">
        <v>11</v>
      </c>
      <c r="E6" s="29" t="s">
        <v>13</v>
      </c>
      <c r="F6" s="30" t="s">
        <v>10</v>
      </c>
      <c r="G6" s="31" t="s">
        <v>14</v>
      </c>
      <c r="H6" s="32"/>
      <c r="I6" s="29" t="s">
        <v>7</v>
      </c>
    </row>
    <row r="7" spans="1:9" ht="15.75" thickBot="1" x14ac:dyDescent="0.35">
      <c r="A7" s="34" t="s">
        <v>37</v>
      </c>
      <c r="B7" s="34" t="s">
        <v>15</v>
      </c>
      <c r="C7" s="34" t="s">
        <v>16</v>
      </c>
      <c r="D7" s="35">
        <v>44286</v>
      </c>
      <c r="E7" s="34" t="s">
        <v>17</v>
      </c>
      <c r="F7" s="36"/>
      <c r="G7" s="37"/>
      <c r="H7" s="38"/>
      <c r="I7" s="34" t="s">
        <v>17</v>
      </c>
    </row>
    <row r="8" spans="1:9" ht="15.75" thickBot="1" x14ac:dyDescent="0.35">
      <c r="A8" s="39">
        <v>-1</v>
      </c>
      <c r="B8" s="39">
        <v>-2</v>
      </c>
      <c r="C8" s="39">
        <v>-3</v>
      </c>
      <c r="D8" s="39">
        <v>-4</v>
      </c>
      <c r="E8" s="39">
        <v>-5</v>
      </c>
      <c r="F8" s="39">
        <v>-6</v>
      </c>
      <c r="G8" s="40" t="s">
        <v>18</v>
      </c>
      <c r="H8" s="86"/>
      <c r="I8" s="87">
        <v>-7</v>
      </c>
    </row>
    <row r="9" spans="1:9" x14ac:dyDescent="0.25">
      <c r="A9" s="88"/>
      <c r="B9" s="198"/>
      <c r="C9" s="199"/>
      <c r="D9" s="198"/>
      <c r="E9" s="199"/>
      <c r="F9" s="88"/>
      <c r="G9" s="176"/>
      <c r="H9" s="84"/>
      <c r="I9" s="91"/>
    </row>
    <row r="10" spans="1:9" ht="15.75" thickBot="1" x14ac:dyDescent="0.35">
      <c r="A10" s="92" t="s">
        <v>142</v>
      </c>
      <c r="B10" s="200"/>
      <c r="C10" s="201"/>
      <c r="D10" s="200"/>
      <c r="E10" s="201"/>
      <c r="F10" s="93"/>
      <c r="G10" s="79"/>
      <c r="H10" s="157"/>
      <c r="I10" s="80"/>
    </row>
    <row r="11" spans="1:9" ht="15.75" thickBot="1" x14ac:dyDescent="0.35">
      <c r="A11" s="136" t="s">
        <v>143</v>
      </c>
      <c r="B11" s="202"/>
      <c r="C11" s="96"/>
      <c r="D11" s="203"/>
      <c r="E11" s="96"/>
      <c r="F11" s="98">
        <f>E11-C11</f>
        <v>0</v>
      </c>
      <c r="G11" s="170" t="str">
        <f>IF(C11&gt;0,(F11/C11),"-----")</f>
        <v>-----</v>
      </c>
      <c r="H11" s="90"/>
      <c r="I11" s="204"/>
    </row>
    <row r="12" spans="1:9" ht="15.75" thickBot="1" x14ac:dyDescent="0.35">
      <c r="A12" s="136" t="s">
        <v>144</v>
      </c>
      <c r="B12" s="205"/>
      <c r="C12" s="96"/>
      <c r="D12" s="203"/>
      <c r="E12" s="96"/>
      <c r="F12" s="98">
        <f>E12-C12</f>
        <v>0</v>
      </c>
      <c r="G12" s="170" t="str">
        <f>IF(C12&gt;0,(F12/C12),"-----")</f>
        <v>-----</v>
      </c>
      <c r="H12" s="90"/>
      <c r="I12" s="140"/>
    </row>
    <row r="13" spans="1:9" ht="15.75" thickBot="1" x14ac:dyDescent="0.35">
      <c r="A13" s="136" t="s">
        <v>145</v>
      </c>
      <c r="B13" s="205"/>
      <c r="C13" s="96"/>
      <c r="D13" s="203"/>
      <c r="E13" s="96"/>
      <c r="F13" s="98">
        <f>E13-C13</f>
        <v>0</v>
      </c>
      <c r="G13" s="170" t="str">
        <f>IF(C13&gt;0,(F13/C13),"-----")</f>
        <v>-----</v>
      </c>
      <c r="H13" s="90"/>
      <c r="I13" s="140"/>
    </row>
    <row r="14" spans="1:9" ht="15.75" thickBot="1" x14ac:dyDescent="0.35">
      <c r="A14" s="136" t="s">
        <v>146</v>
      </c>
      <c r="B14" s="205"/>
      <c r="C14" s="96"/>
      <c r="D14" s="203"/>
      <c r="E14" s="96"/>
      <c r="F14" s="98">
        <f>E14-C14</f>
        <v>0</v>
      </c>
      <c r="G14" s="170" t="str">
        <f>IF(C14&gt;0,(F14/C14),"-----")</f>
        <v>-----</v>
      </c>
      <c r="H14" s="90"/>
      <c r="I14" s="140"/>
    </row>
    <row r="15" spans="1:9" ht="15.75" thickBot="1" x14ac:dyDescent="0.35">
      <c r="A15" s="152"/>
      <c r="B15" s="84"/>
      <c r="C15" s="88"/>
      <c r="D15" s="84"/>
      <c r="E15" s="89"/>
      <c r="F15" s="89"/>
      <c r="G15" s="206"/>
      <c r="H15" s="171"/>
      <c r="I15" s="174"/>
    </row>
    <row r="16" spans="1:9" ht="15.75" thickBot="1" x14ac:dyDescent="0.35">
      <c r="A16" s="92" t="s">
        <v>147</v>
      </c>
      <c r="B16" s="157"/>
      <c r="C16" s="207">
        <f>SUM(C11:C14)</f>
        <v>0</v>
      </c>
      <c r="D16" s="157"/>
      <c r="E16" s="207">
        <f>SUM(E11:E14)</f>
        <v>0</v>
      </c>
      <c r="F16" s="119">
        <f>E16-C16</f>
        <v>0</v>
      </c>
      <c r="G16" s="170" t="str">
        <f>IF(C16&gt;0,(F16/C16),"-----")</f>
        <v>-----</v>
      </c>
      <c r="H16" s="175"/>
      <c r="I16" s="158"/>
    </row>
    <row r="17" spans="3:7" ht="14.25" x14ac:dyDescent="0.3">
      <c r="C17" s="8" t="s">
        <v>57</v>
      </c>
      <c r="E17" s="8" t="s">
        <v>57</v>
      </c>
      <c r="F17" s="8" t="s">
        <v>58</v>
      </c>
      <c r="G17" s="8" t="s">
        <v>59</v>
      </c>
    </row>
    <row r="18" spans="3:7" ht="14.25" x14ac:dyDescent="0.3">
      <c r="C18" s="8" t="s">
        <v>61</v>
      </c>
      <c r="E18" s="8" t="s">
        <v>63</v>
      </c>
      <c r="F18" s="8"/>
      <c r="G18" s="8"/>
    </row>
  </sheetData>
  <mergeCells count="4">
    <mergeCell ref="A1:I1"/>
    <mergeCell ref="F5:G5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A</vt:lpstr>
      <vt:lpstr>Schedule IA</vt:lpstr>
      <vt:lpstr>Schedule II</vt:lpstr>
      <vt:lpstr>Schedule III</vt:lpstr>
      <vt:lpstr>Schedule III-A</vt:lpstr>
      <vt:lpstr>Schedule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 User</dc:creator>
  <cp:lastModifiedBy>PAO User</cp:lastModifiedBy>
  <dcterms:created xsi:type="dcterms:W3CDTF">2021-09-02T12:58:54Z</dcterms:created>
  <dcterms:modified xsi:type="dcterms:W3CDTF">2021-09-02T13:06:26Z</dcterms:modified>
</cp:coreProperties>
</file>