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1C64EF39-BB31-48F4-92FC-3308276722EA}" xr6:coauthVersionLast="36" xr6:coauthVersionMax="36" xr10:uidLastSave="{00000000-0000-0000-0000-000000000000}"/>
  <bookViews>
    <workbookView xWindow="0" yWindow="0" windowWidth="21570" windowHeight="7980" xr2:uid="{00000000-000D-0000-FFFF-FFFF00000000}"/>
  </bookViews>
  <sheets>
    <sheet name="Sheet1" sheetId="4" r:id="rId1"/>
    <sheet name="Lori Wilson Park" sheetId="1" r:id="rId2"/>
    <sheet name="Tourism Capital Projects" sheetId="2" r:id="rId3"/>
    <sheet name="Space Coast Stadium Capital" sheetId="3" r:id="rId4"/>
  </sheets>
  <externalReferences>
    <externalReference r:id="rId5"/>
    <externalReference r:id="rId6"/>
    <externalReference r:id="rId7"/>
  </externalReferences>
  <definedNames>
    <definedName name="_dis5" localSheetId="1">#REF!</definedName>
    <definedName name="_dis5" localSheetId="3">#REF!</definedName>
    <definedName name="_dis5" localSheetId="2">#REF!</definedName>
    <definedName name="_dis5">#REF!</definedName>
    <definedName name="_dis6">'[1]#REF'!$A$288</definedName>
    <definedName name="_oe6" localSheetId="3">'[2]Parks Imp 00'!#REF!</definedName>
    <definedName name="_oe6" localSheetId="2">'[2]Parks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3">#REF!</definedName>
    <definedName name="Capacity_Score" localSheetId="2">#REF!</definedName>
    <definedName name="Capacity_Score">#REF!</definedName>
    <definedName name="con" localSheetId="3">#REF!</definedName>
    <definedName name="con" localSheetId="2">#REF!</definedName>
    <definedName name="con">#REF!</definedName>
    <definedName name="Criticality" localSheetId="3">#REF!</definedName>
    <definedName name="Criticality" localSheetId="2">#REF!</definedName>
    <definedName name="Criticality">#REF!</definedName>
    <definedName name="d1storm" localSheetId="3">#REF!</definedName>
    <definedName name="d1storm" localSheetId="2">#REF!</definedName>
    <definedName name="d1storm">#REF!</definedName>
    <definedName name="entf">'[1]#REF'!$A$824</definedName>
    <definedName name="fdd">'[1]parks imp'!$A$829</definedName>
    <definedName name="GF" localSheetId="1">#REF!</definedName>
    <definedName name="GF" localSheetId="3">#REF!</definedName>
    <definedName name="GF" localSheetId="2">#REF!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3">#REF!</definedName>
    <definedName name="mstu" localSheetId="2">#REF!</definedName>
    <definedName name="mstu">#REF!</definedName>
    <definedName name="_xlnm.Print_Area" localSheetId="1">'Lori Wilson Park'!$A$1:$I$25</definedName>
    <definedName name="_xlnm.Print_Area" localSheetId="3">'Space Coast Stadium Capital'!$A$1:$I$25</definedName>
    <definedName name="_xlnm.Print_Area" localSheetId="2">'Tourism Capital Projects'!$A$1:$I$25</definedName>
    <definedName name="Projected_Revenue" localSheetId="1">#REF!</definedName>
    <definedName name="Projected_Revenue" localSheetId="3">#REF!</definedName>
    <definedName name="Projected_Revenue" localSheetId="2">#REF!</definedName>
    <definedName name="Projected_Revenue">#REF!</definedName>
    <definedName name="Reliability_Score" localSheetId="3">#REF!</definedName>
    <definedName name="Reliability_Score" localSheetId="2">#REF!</definedName>
    <definedName name="Reliability_Score">#REF!</definedName>
    <definedName name="Repair_Type" localSheetId="3">#REF!</definedName>
    <definedName name="Repair_Type" localSheetId="2">#REF!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C5" i="4" l="1"/>
  <c r="D5" i="4"/>
  <c r="E5" i="4"/>
  <c r="F5" i="4"/>
  <c r="G5" i="4"/>
  <c r="H5" i="4"/>
  <c r="B5" i="4"/>
  <c r="I5" i="4" s="1"/>
  <c r="C4" i="4"/>
  <c r="D4" i="4"/>
  <c r="E4" i="4"/>
  <c r="E9" i="4" s="1"/>
  <c r="F4" i="4"/>
  <c r="G4" i="4"/>
  <c r="H4" i="4"/>
  <c r="B4" i="4"/>
  <c r="F9" i="4"/>
  <c r="G9" i="4"/>
  <c r="H9" i="4"/>
  <c r="C9" i="4"/>
  <c r="I13" i="4"/>
  <c r="I12" i="4"/>
  <c r="I11" i="4"/>
  <c r="I10" i="4"/>
  <c r="D9" i="4"/>
  <c r="I8" i="4"/>
  <c r="I7" i="4"/>
  <c r="I6" i="4"/>
  <c r="B9" i="4" l="1"/>
  <c r="I4" i="4"/>
  <c r="I9" i="4"/>
  <c r="I15" i="3"/>
  <c r="I16" i="3"/>
  <c r="I17" i="3"/>
  <c r="I18" i="3"/>
  <c r="I19" i="3"/>
  <c r="I21" i="3"/>
  <c r="I22" i="3"/>
  <c r="I23" i="3"/>
  <c r="I24" i="3"/>
  <c r="D25" i="3"/>
  <c r="D20" i="3"/>
  <c r="H25" i="3"/>
  <c r="G25" i="3"/>
  <c r="F25" i="3"/>
  <c r="E25" i="3"/>
  <c r="B25" i="3"/>
  <c r="H20" i="3"/>
  <c r="G20" i="3"/>
  <c r="F20" i="3"/>
  <c r="E20" i="3"/>
  <c r="B20" i="3"/>
  <c r="K18" i="3"/>
  <c r="K17" i="3"/>
  <c r="K16" i="3"/>
  <c r="I15" i="2"/>
  <c r="I16" i="2"/>
  <c r="I17" i="2"/>
  <c r="I18" i="2"/>
  <c r="I19" i="2"/>
  <c r="I21" i="2"/>
  <c r="I22" i="2"/>
  <c r="I23" i="2"/>
  <c r="I24" i="2"/>
  <c r="D25" i="2"/>
  <c r="D20" i="2"/>
  <c r="I20" i="3" l="1"/>
  <c r="I25" i="3"/>
  <c r="H25" i="2"/>
  <c r="G25" i="2"/>
  <c r="F25" i="2"/>
  <c r="E25" i="2"/>
  <c r="B25" i="2"/>
  <c r="H20" i="2"/>
  <c r="G20" i="2"/>
  <c r="F20" i="2"/>
  <c r="I20" i="2" s="1"/>
  <c r="E20" i="2"/>
  <c r="B20" i="2"/>
  <c r="K18" i="2"/>
  <c r="K17" i="2"/>
  <c r="K16" i="2"/>
  <c r="I23" i="1"/>
  <c r="I15" i="1"/>
  <c r="I16" i="1"/>
  <c r="I17" i="1"/>
  <c r="I18" i="1"/>
  <c r="I19" i="1"/>
  <c r="I21" i="1"/>
  <c r="I22" i="1"/>
  <c r="I24" i="1"/>
  <c r="C25" i="1"/>
  <c r="C14" i="4" s="1"/>
  <c r="C20" i="1"/>
  <c r="D25" i="1"/>
  <c r="D14" i="4" s="1"/>
  <c r="D20" i="1"/>
  <c r="I25" i="2" l="1"/>
  <c r="H25" i="1"/>
  <c r="H14" i="4" s="1"/>
  <c r="G25" i="1"/>
  <c r="G14" i="4" s="1"/>
  <c r="F25" i="1"/>
  <c r="E25" i="1"/>
  <c r="E14" i="4" s="1"/>
  <c r="B25" i="1"/>
  <c r="B14" i="4" s="1"/>
  <c r="H20" i="1"/>
  <c r="G20" i="1"/>
  <c r="F20" i="1"/>
  <c r="E20" i="1"/>
  <c r="B20" i="1"/>
  <c r="K18" i="1"/>
  <c r="I14" i="4" l="1"/>
  <c r="I25" i="1"/>
  <c r="F14" i="4"/>
  <c r="I20" i="1"/>
  <c r="K17" i="1"/>
  <c r="K16" i="1"/>
</calcChain>
</file>

<file path=xl/sharedStrings.xml><?xml version="1.0" encoding="utf-8"?>
<sst xmlns="http://schemas.openxmlformats.org/spreadsheetml/2006/main" count="102" uniqueCount="36">
  <si>
    <t>Total Expense</t>
  </si>
  <si>
    <t>All Prior Fiscal Years</t>
  </si>
  <si>
    <t>Total Revenue</t>
  </si>
  <si>
    <t>Revenue or Expense Category</t>
  </si>
  <si>
    <t>TOTAL VS EXP</t>
  </si>
  <si>
    <t>TOTAL VS REV</t>
  </si>
  <si>
    <t>REV VS EXP</t>
  </si>
  <si>
    <t>-0- CHECK</t>
  </si>
  <si>
    <t>Project Description, Milestones and Service Impact</t>
  </si>
  <si>
    <t>Planning/Design Expense</t>
  </si>
  <si>
    <t>Construction Expense</t>
  </si>
  <si>
    <t>Other Expense</t>
  </si>
  <si>
    <t>Land Expense</t>
  </si>
  <si>
    <t>Fiscal Year 2019</t>
  </si>
  <si>
    <t>Fiscal Year 2020</t>
  </si>
  <si>
    <t>Fiscal Year 2021</t>
  </si>
  <si>
    <t>Fiscal Year 2022</t>
  </si>
  <si>
    <t>Fiscal Year 2023</t>
  </si>
  <si>
    <t>Fiscal Year  
2024 &amp; Future</t>
  </si>
  <si>
    <t>Tourist Development Tax</t>
  </si>
  <si>
    <t>Project Total: $5,650,000</t>
  </si>
  <si>
    <t>Project Total: $2,300,000</t>
  </si>
  <si>
    <t>Project Total: $500,000</t>
  </si>
  <si>
    <t>Other Contributions and Donations</t>
  </si>
  <si>
    <t>TOURISM DEVELOPMENT OFFICE</t>
  </si>
  <si>
    <t>PROGRAM NAME: TOURISM DEVELOPMENT</t>
  </si>
  <si>
    <t>PROJECT TITLE: LORI WILSON PARK PROJECT</t>
  </si>
  <si>
    <t>October 1, 2017 through September 30, 2020</t>
  </si>
  <si>
    <t>Funded Program #:</t>
  </si>
  <si>
    <t>PROJECT TITLE: TOURISM CAPITAL PROJECTS</t>
  </si>
  <si>
    <t>October 1, 2019 through September 30, 2020</t>
  </si>
  <si>
    <t xml:space="preserve">Funded Program #: </t>
  </si>
  <si>
    <t>PROJECT TITLE: SPACE COAST STADIUM CAPITAL IMPROVEMENTS</t>
  </si>
  <si>
    <t>$500,000 is set aside annually in the fund 1450 Stadium Capital fund for future capital improvements.  $250,000 is funded by TDT tax and $250,000 is funded by annual payment from the USSSA. Milestones: TBD. Service Impact: The Space Coast Stadium Complex serves as a capital icon of Brevard County and with on-going capital improvements is able to house USSSA amateur teams and events open to the public  provided at a world-class facility that is both safe and modernized.</t>
  </si>
  <si>
    <t xml:space="preserve">These are funds put in place for future capital facilities projects approved by the Capital Facilities Subcommittee, the TDC and the Board. These capital projects capital projects are verified by the County Attorney's Office to be viable projects to receive support with Tourist Development Tax dollars per State Statute and local ordinance. Milestones: TBD. Service Impact: The capital projects approved and supported through the Tourism capital plan will serve as capital icons of Brevard County of Brevard County open to both visitors and the community as world-class attractions and facilities that are both safe and modernized. </t>
  </si>
  <si>
    <t>This project focuses on funding capital renovations to Lori Wilson Park, as a beach-front park, in order to provide a safe environment and attract tourists and guests to participate in events held, tour the attractions, shopping, dining, using the dog park, and utilize the public structures upon completion of the renovation. Milestones: FY 17 Public Input - Complete, FY 19 Design &amp; Planning - In Process, and FY 20 Renovation &amp; Construction - Projected to be complete. Service Impact: Lori Wilson Park serves as a Capital Icon of Brevard County and with on-going maintenance, repairs, and improvements is able to house Brevard County Ocean Rescue and hold events open to the public provided at a facility that is both safe and modernized.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</si>
</sst>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7"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3">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25" fillId="0" borderId="0" xfId="0" applyNumberFormat="1" applyFont="1" applyBorder="1" applyAlignment="1">
      <alignment horizontal="left" indent="1"/>
    </xf>
    <xf numFmtId="164" fontId="3" fillId="0" borderId="0" xfId="0" applyNumberFormat="1" applyFont="1" applyBorder="1" applyAlignment="1">
      <alignment horizontal="left"/>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64" fontId="3" fillId="0" borderId="0" xfId="0" applyNumberFormat="1" applyFont="1" applyBorder="1" applyAlignment="1">
      <alignment horizontal="left"/>
    </xf>
    <xf numFmtId="0" fontId="24" fillId="0" borderId="0" xfId="0" applyFont="1" applyBorder="1" applyAlignment="1">
      <alignment vertical="top"/>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236" displayName="Table14236" ref="A3:I14" totalsRowShown="0" headerRowDxfId="51" dataDxfId="49" headerRowBorderDxfId="50" tableBorderDxfId="48">
  <tableColumns count="9">
    <tableColumn id="1" xr3:uid="{00000000-0010-0000-0000-000001000000}" name="Revenue or Expense Category" dataDxfId="47"/>
    <tableColumn id="3" xr3:uid="{00000000-0010-0000-0000-000003000000}" name="All Prior Fiscal Years" dataDxfId="46"/>
    <tableColumn id="4" xr3:uid="{00000000-0010-0000-0000-000004000000}" name="Fiscal Year 2019" dataDxfId="45"/>
    <tableColumn id="5" xr3:uid="{00000000-0010-0000-0000-000005000000}" name="Fiscal Year 2020" dataDxfId="44"/>
    <tableColumn id="6" xr3:uid="{00000000-0010-0000-0000-000006000000}" name="Fiscal Year 2021" dataDxfId="43"/>
    <tableColumn id="7" xr3:uid="{00000000-0010-0000-0000-000007000000}" name="Fiscal Year 2022" dataDxfId="42"/>
    <tableColumn id="8" xr3:uid="{00000000-0010-0000-0000-000008000000}" name="Fiscal Year 2023" dataDxfId="41"/>
    <tableColumn id="9" xr3:uid="{00000000-0010-0000-0000-000009000000}" name="Fiscal Year  _x000a_2024 &amp; Future" dataDxfId="40"/>
    <tableColumn id="10" xr3:uid="{00000000-0010-0000-0000-00000A000000}" name="Total Revenue" dataDxfId="39">
      <calculatedColumnFormula>SUM(Table14236[[#This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14:I25" totalsRowShown="0" headerRowDxfId="38" dataDxfId="36" headerRowBorderDxfId="37" tableBorderDxfId="35">
  <tableColumns count="9">
    <tableColumn id="1" xr3:uid="{00000000-0010-0000-0100-000001000000}" name="Revenue or Expense Category" dataDxfId="34"/>
    <tableColumn id="3" xr3:uid="{00000000-0010-0000-0100-000003000000}" name="All Prior Fiscal Years" dataDxfId="33"/>
    <tableColumn id="4" xr3:uid="{00000000-0010-0000-0100-000004000000}" name="Fiscal Year 2019" dataDxfId="32"/>
    <tableColumn id="5" xr3:uid="{00000000-0010-0000-0100-000005000000}" name="Fiscal Year 2020" dataDxfId="31"/>
    <tableColumn id="6" xr3:uid="{00000000-0010-0000-0100-000006000000}" name="Fiscal Year 2021" dataDxfId="30"/>
    <tableColumn id="7" xr3:uid="{00000000-0010-0000-0100-000007000000}" name="Fiscal Year 2022" dataDxfId="29"/>
    <tableColumn id="8" xr3:uid="{00000000-0010-0000-0100-000008000000}" name="Fiscal Year 2023" dataDxfId="28"/>
    <tableColumn id="9" xr3:uid="{00000000-0010-0000-0100-000009000000}" name="Fiscal Year  _x000a_2024 &amp; Future" dataDxfId="27"/>
    <tableColumn id="10" xr3:uid="{00000000-0010-0000-0100-00000A000000}" name="Total Revenue" dataDxfId="26">
      <calculatedColumnFormula>SUM(Table14[[#This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42" displayName="Table142" ref="A14:I25" totalsRowShown="0" headerRowDxfId="25" dataDxfId="23" headerRowBorderDxfId="24" tableBorderDxfId="22">
  <tableColumns count="9">
    <tableColumn id="1" xr3:uid="{00000000-0010-0000-0200-000001000000}" name="Revenue or Expense Category" dataDxfId="21"/>
    <tableColumn id="3" xr3:uid="{00000000-0010-0000-0200-000003000000}" name="All Prior Fiscal Years" dataDxfId="20"/>
    <tableColumn id="4" xr3:uid="{00000000-0010-0000-0200-000004000000}" name="Fiscal Year 2019" dataDxfId="19"/>
    <tableColumn id="5" xr3:uid="{00000000-0010-0000-0200-000005000000}" name="Fiscal Year 2020" dataDxfId="18"/>
    <tableColumn id="6" xr3:uid="{00000000-0010-0000-0200-000006000000}" name="Fiscal Year 2021" dataDxfId="17"/>
    <tableColumn id="7" xr3:uid="{00000000-0010-0000-0200-000007000000}" name="Fiscal Year 2022" dataDxfId="16"/>
    <tableColumn id="8" xr3:uid="{00000000-0010-0000-0200-000008000000}" name="Fiscal Year 2023" dataDxfId="15"/>
    <tableColumn id="9" xr3:uid="{00000000-0010-0000-0200-000009000000}" name="Fiscal Year  _x000a_2024 &amp; Future" dataDxfId="14"/>
    <tableColumn id="10" xr3:uid="{00000000-0010-0000-0200-00000A000000}" name="Total Revenue" dataDxfId="13">
      <calculatedColumnFormula>SUM(Table142[[#This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423" displayName="Table1423" ref="A14:I25" totalsRowShown="0" headerRowDxfId="12" dataDxfId="10" headerRowBorderDxfId="11" tableBorderDxfId="9">
  <tableColumns count="9">
    <tableColumn id="1" xr3:uid="{00000000-0010-0000-0300-000001000000}" name="Revenue or Expense Category" dataDxfId="8"/>
    <tableColumn id="3" xr3:uid="{00000000-0010-0000-0300-000003000000}" name="All Prior Fiscal Years" dataDxfId="7"/>
    <tableColumn id="4" xr3:uid="{00000000-0010-0000-0300-000004000000}" name="Fiscal Year 2019" dataDxfId="6"/>
    <tableColumn id="5" xr3:uid="{00000000-0010-0000-0300-000005000000}" name="Fiscal Year 2020" dataDxfId="5"/>
    <tableColumn id="6" xr3:uid="{00000000-0010-0000-0300-000006000000}" name="Fiscal Year 2021" dataDxfId="4"/>
    <tableColumn id="7" xr3:uid="{00000000-0010-0000-0300-000007000000}" name="Fiscal Year 2022" dataDxfId="3"/>
    <tableColumn id="8" xr3:uid="{00000000-0010-0000-0300-000008000000}" name="Fiscal Year 2023" dataDxfId="2"/>
    <tableColumn id="9" xr3:uid="{00000000-0010-0000-0300-000009000000}" name="Fiscal Year  _x000a_2024 &amp; Future" dataDxfId="1"/>
    <tableColumn id="10" xr3:uid="{00000000-0010-0000-0300-00000A000000}" name="Total Revenue" dataDxfId="0">
      <calculatedColumnFormula>SUM(Table1423[[#This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4"/>
  <sheetViews>
    <sheetView tabSelected="1" workbookViewId="0">
      <selection activeCell="D13" sqref="D13"/>
    </sheetView>
  </sheetViews>
  <sheetFormatPr defaultRowHeight="15" x14ac:dyDescent="0.25"/>
  <cols>
    <col min="1" max="1" width="28.5703125" customWidth="1"/>
    <col min="4" max="4" width="10" customWidth="1"/>
    <col min="9" max="9" width="9.7109375" customWidth="1"/>
  </cols>
  <sheetData>
    <row r="3" spans="1:9" ht="51" x14ac:dyDescent="0.25">
      <c r="A3" s="24" t="s">
        <v>3</v>
      </c>
      <c r="B3" s="25" t="s">
        <v>1</v>
      </c>
      <c r="C3" s="25" t="s">
        <v>13</v>
      </c>
      <c r="D3" s="25" t="s">
        <v>14</v>
      </c>
      <c r="E3" s="25" t="s">
        <v>15</v>
      </c>
      <c r="F3" s="25" t="s">
        <v>16</v>
      </c>
      <c r="G3" s="25" t="s">
        <v>17</v>
      </c>
      <c r="H3" s="26" t="s">
        <v>18</v>
      </c>
      <c r="I3" s="26" t="s">
        <v>2</v>
      </c>
    </row>
    <row r="4" spans="1:9" x14ac:dyDescent="0.25">
      <c r="A4" s="29" t="s">
        <v>19</v>
      </c>
      <c r="B4" s="29">
        <f>SUM('Lori Wilson Park:Space Coast Stadium Capital'!B15)</f>
        <v>0</v>
      </c>
      <c r="C4" s="29">
        <f>SUM('Lori Wilson Park:Space Coast Stadium Capital'!C15)</f>
        <v>350000</v>
      </c>
      <c r="D4" s="29">
        <f>SUM('Lori Wilson Park:Space Coast Stadium Capital'!D15)</f>
        <v>7850000</v>
      </c>
      <c r="E4" s="29">
        <f>SUM('Lori Wilson Park:Space Coast Stadium Capital'!E15)</f>
        <v>0</v>
      </c>
      <c r="F4" s="29">
        <f>SUM('Lori Wilson Park:Space Coast Stadium Capital'!F15)</f>
        <v>0</v>
      </c>
      <c r="G4" s="29">
        <f>SUM('Lori Wilson Park:Space Coast Stadium Capital'!G15)</f>
        <v>0</v>
      </c>
      <c r="H4" s="29">
        <f>SUM('Lori Wilson Park:Space Coast Stadium Capital'!H15)</f>
        <v>0</v>
      </c>
      <c r="I4" s="29">
        <f>SUM(Table14236[[#This Row],[All Prior Fiscal Years]:[Fiscal Year  
2024 &amp; Future]])</f>
        <v>8200000</v>
      </c>
    </row>
    <row r="5" spans="1:9" x14ac:dyDescent="0.25">
      <c r="A5" s="29" t="s">
        <v>23</v>
      </c>
      <c r="B5" s="29">
        <f>SUM('Lori Wilson Park:Space Coast Stadium Capital'!B16)</f>
        <v>0</v>
      </c>
      <c r="C5" s="29">
        <f>SUM('Lori Wilson Park:Space Coast Stadium Capital'!C16)</f>
        <v>0</v>
      </c>
      <c r="D5" s="29">
        <f>SUM('Lori Wilson Park:Space Coast Stadium Capital'!D16)</f>
        <v>250000</v>
      </c>
      <c r="E5" s="29">
        <f>SUM('Lori Wilson Park:Space Coast Stadium Capital'!E16)</f>
        <v>0</v>
      </c>
      <c r="F5" s="29">
        <f>SUM('Lori Wilson Park:Space Coast Stadium Capital'!F16)</f>
        <v>0</v>
      </c>
      <c r="G5" s="29">
        <f>SUM('Lori Wilson Park:Space Coast Stadium Capital'!G16)</f>
        <v>0</v>
      </c>
      <c r="H5" s="29">
        <f>SUM('Lori Wilson Park:Space Coast Stadium Capital'!H16)</f>
        <v>0</v>
      </c>
      <c r="I5" s="29">
        <f>SUM(Table14236[[#This Row],[All Prior Fiscal Years]:[Fiscal Year  
2024 &amp; Future]])</f>
        <v>250000</v>
      </c>
    </row>
    <row r="6" spans="1:9" x14ac:dyDescent="0.25">
      <c r="A6" s="29"/>
      <c r="B6" s="29">
        <v>0</v>
      </c>
      <c r="C6" s="29">
        <v>0</v>
      </c>
      <c r="D6" s="29">
        <v>0</v>
      </c>
      <c r="E6" s="29">
        <v>0</v>
      </c>
      <c r="F6" s="29">
        <v>0</v>
      </c>
      <c r="G6" s="29">
        <v>0</v>
      </c>
      <c r="H6" s="29">
        <v>0</v>
      </c>
      <c r="I6" s="29">
        <f>SUM(Table14236[[#This Row],[All Prior Fiscal Years]:[Fiscal Year  
2024 &amp; Future]])</f>
        <v>0</v>
      </c>
    </row>
    <row r="7" spans="1:9" x14ac:dyDescent="0.25">
      <c r="A7" s="29"/>
      <c r="B7" s="29">
        <v>0</v>
      </c>
      <c r="C7" s="29">
        <v>0</v>
      </c>
      <c r="D7" s="29">
        <v>0</v>
      </c>
      <c r="E7" s="29">
        <v>0</v>
      </c>
      <c r="F7" s="29">
        <v>0</v>
      </c>
      <c r="G7" s="29">
        <v>0</v>
      </c>
      <c r="H7" s="29">
        <v>0</v>
      </c>
      <c r="I7" s="29">
        <f>SUM(Table14236[[#This Row],[All Prior Fiscal Years]:[Fiscal Year  
2024 &amp; Future]])</f>
        <v>0</v>
      </c>
    </row>
    <row r="8" spans="1:9" x14ac:dyDescent="0.25">
      <c r="A8" s="29"/>
      <c r="B8" s="29">
        <v>0</v>
      </c>
      <c r="C8" s="29">
        <v>0</v>
      </c>
      <c r="D8" s="29">
        <v>0</v>
      </c>
      <c r="E8" s="29">
        <v>0</v>
      </c>
      <c r="F8" s="29">
        <v>0</v>
      </c>
      <c r="G8" s="29">
        <v>0</v>
      </c>
      <c r="H8" s="29">
        <v>0</v>
      </c>
      <c r="I8" s="29">
        <f>SUM(Table14236[[#This Row],[All Prior Fiscal Years]:[Fiscal Year  
2024 &amp; Future]])</f>
        <v>0</v>
      </c>
    </row>
    <row r="9" spans="1:9" x14ac:dyDescent="0.25">
      <c r="A9" s="22" t="s">
        <v>2</v>
      </c>
      <c r="B9" s="29">
        <f t="shared" ref="B9" si="0">SUM(B4:B8)</f>
        <v>0</v>
      </c>
      <c r="C9" s="29">
        <f>SUBTOTAL(109,C4:C8)</f>
        <v>350000</v>
      </c>
      <c r="D9" s="29">
        <f>SUBTOTAL(109,D4:D8)</f>
        <v>8100000</v>
      </c>
      <c r="E9" s="29">
        <f t="shared" ref="E9:H9" si="1">SUBTOTAL(109,E4:E8)</f>
        <v>0</v>
      </c>
      <c r="F9" s="29">
        <f t="shared" si="1"/>
        <v>0</v>
      </c>
      <c r="G9" s="29">
        <f t="shared" si="1"/>
        <v>0</v>
      </c>
      <c r="H9" s="29">
        <f t="shared" si="1"/>
        <v>0</v>
      </c>
      <c r="I9" s="29">
        <f>SUM(Table14236[[#This Row],[All Prior Fiscal Years]:[Fiscal Year  
2024 &amp; Future]])</f>
        <v>8450000</v>
      </c>
    </row>
    <row r="10" spans="1:9" x14ac:dyDescent="0.25">
      <c r="A10" s="29" t="s">
        <v>12</v>
      </c>
      <c r="B10" s="29">
        <v>0</v>
      </c>
      <c r="C10" s="29">
        <v>0</v>
      </c>
      <c r="D10" s="29">
        <v>0</v>
      </c>
      <c r="E10" s="29">
        <v>0</v>
      </c>
      <c r="F10" s="29">
        <v>0</v>
      </c>
      <c r="G10" s="29">
        <v>0</v>
      </c>
      <c r="H10" s="29">
        <v>0</v>
      </c>
      <c r="I10" s="29">
        <f>SUM(Table14236[[#This Row],[All Prior Fiscal Years]:[Fiscal Year  
2024 &amp; Future]])</f>
        <v>0</v>
      </c>
    </row>
    <row r="11" spans="1:9" x14ac:dyDescent="0.25">
      <c r="A11" s="29" t="s">
        <v>9</v>
      </c>
      <c r="B11" s="29">
        <v>0</v>
      </c>
      <c r="C11" s="29">
        <v>0</v>
      </c>
      <c r="D11" s="29"/>
      <c r="E11" s="29">
        <v>0</v>
      </c>
      <c r="F11" s="29">
        <v>0</v>
      </c>
      <c r="G11" s="29">
        <v>0</v>
      </c>
      <c r="H11" s="29">
        <v>0</v>
      </c>
      <c r="I11" s="29">
        <f>SUM(Table14236[[#This Row],[All Prior Fiscal Years]:[Fiscal Year  
2024 &amp; Future]])</f>
        <v>0</v>
      </c>
    </row>
    <row r="12" spans="1:9" x14ac:dyDescent="0.25">
      <c r="A12" s="29" t="s">
        <v>10</v>
      </c>
      <c r="B12" s="29">
        <v>0</v>
      </c>
      <c r="C12" s="29">
        <v>0</v>
      </c>
      <c r="D12" s="29">
        <v>0</v>
      </c>
      <c r="E12" s="29">
        <v>0</v>
      </c>
      <c r="F12" s="29">
        <v>0</v>
      </c>
      <c r="G12" s="29">
        <v>0</v>
      </c>
      <c r="H12" s="29">
        <v>0</v>
      </c>
      <c r="I12" s="29">
        <f>SUM(Table14236[[#This Row],[All Prior Fiscal Years]:[Fiscal Year  
2024 &amp; Future]])</f>
        <v>0</v>
      </c>
    </row>
    <row r="13" spans="1:9" x14ac:dyDescent="0.25">
      <c r="A13" s="29" t="s">
        <v>11</v>
      </c>
      <c r="B13" s="29">
        <v>0</v>
      </c>
      <c r="C13" s="29">
        <v>0</v>
      </c>
      <c r="D13" s="29">
        <v>0</v>
      </c>
      <c r="E13" s="29">
        <v>0</v>
      </c>
      <c r="F13" s="29">
        <v>0</v>
      </c>
      <c r="G13" s="29">
        <v>0</v>
      </c>
      <c r="H13" s="29">
        <v>0</v>
      </c>
      <c r="I13" s="29">
        <f>SUM(Table14236[[#This Row],[All Prior Fiscal Years]:[Fiscal Year  
2024 &amp; Future]])</f>
        <v>0</v>
      </c>
    </row>
    <row r="14" spans="1:9" x14ac:dyDescent="0.25">
      <c r="A14" s="22" t="s">
        <v>0</v>
      </c>
      <c r="B14" s="29">
        <f>SUM('Lori Wilson Park:Space Coast Stadium Capital'!B25)</f>
        <v>0</v>
      </c>
      <c r="C14" s="29">
        <f>SUM('Lori Wilson Park:Space Coast Stadium Capital'!C25)</f>
        <v>350000</v>
      </c>
      <c r="D14" s="29">
        <f>SUM('Lori Wilson Park:Space Coast Stadium Capital'!D25)</f>
        <v>8100000</v>
      </c>
      <c r="E14" s="29">
        <f>SUM('Lori Wilson Park:Space Coast Stadium Capital'!E25)</f>
        <v>0</v>
      </c>
      <c r="F14" s="29">
        <f>SUM('Lori Wilson Park:Space Coast Stadium Capital'!F25)</f>
        <v>0</v>
      </c>
      <c r="G14" s="29">
        <f>SUM('Lori Wilson Park:Space Coast Stadium Capital'!G25)</f>
        <v>0</v>
      </c>
      <c r="H14" s="29">
        <f>SUM('Lori Wilson Park:Space Coast Stadium Capital'!H25)</f>
        <v>0</v>
      </c>
      <c r="I14" s="29">
        <f>SUM(Table14236[[#This Row],[All Prior Fiscal Years]:[Fiscal Year  
2024 &amp; Future]])</f>
        <v>8450000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50"/>
  <sheetViews>
    <sheetView view="pageBreakPreview" zoomScaleNormal="100" zoomScaleSheetLayoutView="100" workbookViewId="0">
      <selection activeCell="B34" sqref="B34"/>
    </sheetView>
  </sheetViews>
  <sheetFormatPr defaultRowHeight="15" x14ac:dyDescent="0.25"/>
  <cols>
    <col min="1" max="1" width="29.85546875" style="13" customWidth="1"/>
    <col min="2" max="2" width="11" style="13" customWidth="1"/>
    <col min="3" max="3" width="12" style="13" customWidth="1"/>
    <col min="4"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8" t="s">
        <v>24</v>
      </c>
      <c r="B1" s="17"/>
      <c r="C1" s="17"/>
      <c r="D1" s="17"/>
      <c r="E1" s="17"/>
      <c r="F1" s="17"/>
      <c r="G1" s="17"/>
      <c r="H1" s="17"/>
      <c r="I1" s="17"/>
    </row>
    <row r="2" spans="1:12" ht="15.75" x14ac:dyDescent="0.25">
      <c r="A2" s="21" t="s">
        <v>25</v>
      </c>
      <c r="B2" s="6"/>
      <c r="C2" s="6"/>
      <c r="D2" s="6"/>
      <c r="E2" s="6"/>
      <c r="F2" s="18"/>
      <c r="G2" s="18"/>
      <c r="H2" s="18"/>
      <c r="I2" s="18"/>
    </row>
    <row r="3" spans="1:12" ht="15.75" x14ac:dyDescent="0.25">
      <c r="A3" s="21" t="s">
        <v>26</v>
      </c>
      <c r="B3" s="3"/>
      <c r="C3" s="3"/>
      <c r="D3" s="3"/>
      <c r="E3" s="3"/>
      <c r="F3" s="18"/>
      <c r="G3" s="18"/>
      <c r="H3" s="18"/>
      <c r="I3" s="18"/>
    </row>
    <row r="4" spans="1:12" x14ac:dyDescent="0.25">
      <c r="A4" s="3" t="s">
        <v>20</v>
      </c>
      <c r="B4" s="3"/>
      <c r="C4" s="3"/>
      <c r="D4" s="3"/>
      <c r="E4" s="3"/>
      <c r="F4" s="18"/>
      <c r="G4" s="18"/>
      <c r="H4" s="18"/>
      <c r="I4" s="18"/>
    </row>
    <row r="5" spans="1:12" x14ac:dyDescent="0.25">
      <c r="A5" s="3" t="s">
        <v>27</v>
      </c>
      <c r="B5" s="3"/>
      <c r="C5" s="3"/>
      <c r="D5" s="3"/>
      <c r="E5" s="3"/>
      <c r="F5" s="18"/>
      <c r="G5" s="18"/>
      <c r="H5" s="18"/>
      <c r="I5" s="18"/>
    </row>
    <row r="6" spans="1:12" x14ac:dyDescent="0.25">
      <c r="A6" s="3" t="s">
        <v>28</v>
      </c>
      <c r="B6" s="3"/>
      <c r="C6" s="3"/>
      <c r="D6" s="3"/>
      <c r="E6" s="3"/>
      <c r="F6" s="18"/>
      <c r="G6" s="18"/>
      <c r="H6" s="18"/>
      <c r="I6" s="18"/>
    </row>
    <row r="7" spans="1:12" x14ac:dyDescent="0.25">
      <c r="A7" s="7" t="s">
        <v>8</v>
      </c>
      <c r="B7" s="6"/>
      <c r="C7" s="3"/>
      <c r="D7" s="3"/>
      <c r="E7" s="3"/>
      <c r="F7" s="18"/>
      <c r="G7" s="18"/>
      <c r="H7" s="18"/>
      <c r="I7" s="18"/>
    </row>
    <row r="8" spans="1:12" x14ac:dyDescent="0.25">
      <c r="A8" s="32" t="s">
        <v>35</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4" t="s">
        <v>3</v>
      </c>
      <c r="B14" s="25" t="s">
        <v>1</v>
      </c>
      <c r="C14" s="25" t="s">
        <v>13</v>
      </c>
      <c r="D14" s="25" t="s">
        <v>14</v>
      </c>
      <c r="E14" s="25" t="s">
        <v>15</v>
      </c>
      <c r="F14" s="25" t="s">
        <v>16</v>
      </c>
      <c r="G14" s="25" t="s">
        <v>17</v>
      </c>
      <c r="H14" s="26" t="s">
        <v>18</v>
      </c>
      <c r="I14" s="26" t="s">
        <v>2</v>
      </c>
      <c r="K14" s="5" t="s">
        <v>7</v>
      </c>
    </row>
    <row r="15" spans="1:12" ht="15" customHeight="1" x14ac:dyDescent="0.25">
      <c r="A15" s="23" t="s">
        <v>19</v>
      </c>
      <c r="B15" s="23">
        <v>0</v>
      </c>
      <c r="C15" s="23">
        <v>350000</v>
      </c>
      <c r="D15" s="23">
        <v>5300000</v>
      </c>
      <c r="E15" s="23">
        <v>0</v>
      </c>
      <c r="F15" s="23">
        <v>0</v>
      </c>
      <c r="G15" s="23">
        <v>0</v>
      </c>
      <c r="H15" s="23">
        <v>0</v>
      </c>
      <c r="I15" s="23">
        <f>SUM(Table14[[#This Row],[All Prior Fiscal Years]:[Fiscal Year  
2024 &amp; Future]])</f>
        <v>5650000</v>
      </c>
      <c r="K15" s="4"/>
    </row>
    <row r="16" spans="1:12" x14ac:dyDescent="0.25">
      <c r="A16" s="23"/>
      <c r="B16" s="23">
        <v>0</v>
      </c>
      <c r="C16" s="23">
        <v>0</v>
      </c>
      <c r="D16" s="23">
        <v>0</v>
      </c>
      <c r="E16" s="23">
        <v>0</v>
      </c>
      <c r="F16" s="23">
        <v>0</v>
      </c>
      <c r="G16" s="23">
        <v>0</v>
      </c>
      <c r="H16" s="23">
        <v>0</v>
      </c>
      <c r="I16" s="23">
        <f>SUM(Table14[[#This Row],[All Prior Fiscal Years]:[Fiscal Year  
2024 &amp; Future]])</f>
        <v>0</v>
      </c>
      <c r="K16" s="4" t="e">
        <f>#REF!-#REF!</f>
        <v>#REF!</v>
      </c>
      <c r="L16" t="s">
        <v>6</v>
      </c>
    </row>
    <row r="17" spans="1:12" x14ac:dyDescent="0.25">
      <c r="A17" s="23"/>
      <c r="B17" s="23">
        <v>0</v>
      </c>
      <c r="C17" s="23">
        <v>0</v>
      </c>
      <c r="D17" s="23">
        <v>0</v>
      </c>
      <c r="E17" s="23">
        <v>0</v>
      </c>
      <c r="F17" s="23">
        <v>0</v>
      </c>
      <c r="G17" s="23">
        <v>0</v>
      </c>
      <c r="H17" s="23">
        <v>0</v>
      </c>
      <c r="I17" s="23">
        <f>SUM(Table14[[#This Row],[All Prior Fiscal Years]:[Fiscal Year  
2024 &amp; Future]])</f>
        <v>0</v>
      </c>
      <c r="K17" s="4" t="e">
        <f>#REF!-#REF!</f>
        <v>#REF!</v>
      </c>
      <c r="L17" t="s">
        <v>5</v>
      </c>
    </row>
    <row r="18" spans="1:12" x14ac:dyDescent="0.25">
      <c r="A18" s="23"/>
      <c r="B18" s="23">
        <v>0</v>
      </c>
      <c r="C18" s="23">
        <v>0</v>
      </c>
      <c r="D18" s="23">
        <v>0</v>
      </c>
      <c r="E18" s="23">
        <v>0</v>
      </c>
      <c r="F18" s="23">
        <v>0</v>
      </c>
      <c r="G18" s="23">
        <v>0</v>
      </c>
      <c r="H18" s="23">
        <v>0</v>
      </c>
      <c r="I18" s="23">
        <f>SUM(Table14[[#This Row],[All Prior Fiscal Years]:[Fiscal Year  
2024 &amp; Future]])</f>
        <v>0</v>
      </c>
      <c r="K18" s="4" t="e">
        <f>#REF!-#REF!</f>
        <v>#REF!</v>
      </c>
      <c r="L18" t="s">
        <v>4</v>
      </c>
    </row>
    <row r="19" spans="1:12" x14ac:dyDescent="0.25">
      <c r="A19" s="23"/>
      <c r="B19" s="23">
        <v>0</v>
      </c>
      <c r="C19" s="23">
        <v>0</v>
      </c>
      <c r="D19" s="23">
        <v>0</v>
      </c>
      <c r="E19" s="23">
        <v>0</v>
      </c>
      <c r="F19" s="23">
        <v>0</v>
      </c>
      <c r="G19" s="23">
        <v>0</v>
      </c>
      <c r="H19" s="23">
        <v>0</v>
      </c>
      <c r="I19" s="23">
        <f>SUM(Table14[[#This Row],[All Prior Fiscal Years]:[Fiscal Year  
2024 &amp; Future]])</f>
        <v>0</v>
      </c>
    </row>
    <row r="20" spans="1:12" ht="15" customHeight="1" x14ac:dyDescent="0.25">
      <c r="A20" s="22" t="s">
        <v>2</v>
      </c>
      <c r="B20" s="23">
        <f t="shared" ref="B20:H20" si="0">SUM(B15:B19)</f>
        <v>0</v>
      </c>
      <c r="C20" s="23">
        <f>SUBTOTAL(109,C15:C19)</f>
        <v>350000</v>
      </c>
      <c r="D20" s="23">
        <f>SUBTOTAL(109,D15:D19)</f>
        <v>5300000</v>
      </c>
      <c r="E20" s="23">
        <f t="shared" si="0"/>
        <v>0</v>
      </c>
      <c r="F20" s="23">
        <f t="shared" si="0"/>
        <v>0</v>
      </c>
      <c r="G20" s="23">
        <f t="shared" si="0"/>
        <v>0</v>
      </c>
      <c r="H20" s="23">
        <f t="shared" si="0"/>
        <v>0</v>
      </c>
      <c r="I20" s="23">
        <f>SUM(Table14[[#This Row],[All Prior Fiscal Years]:[Fiscal Year  
2024 &amp; Future]])</f>
        <v>5650000</v>
      </c>
    </row>
    <row r="21" spans="1:12" ht="15" customHeight="1" x14ac:dyDescent="0.25">
      <c r="A21" s="23" t="s">
        <v>12</v>
      </c>
      <c r="B21" s="23">
        <v>0</v>
      </c>
      <c r="C21" s="23">
        <v>0</v>
      </c>
      <c r="D21" s="23">
        <v>0</v>
      </c>
      <c r="E21" s="23">
        <v>0</v>
      </c>
      <c r="F21" s="23">
        <v>0</v>
      </c>
      <c r="G21" s="23">
        <v>0</v>
      </c>
      <c r="H21" s="23">
        <v>0</v>
      </c>
      <c r="I21" s="23">
        <f>SUM(Table14[[#This Row],[All Prior Fiscal Years]:[Fiscal Year  
2024 &amp; Future]])</f>
        <v>0</v>
      </c>
    </row>
    <row r="22" spans="1:12" x14ac:dyDescent="0.25">
      <c r="A22" s="23" t="s">
        <v>9</v>
      </c>
      <c r="B22" s="23">
        <v>0</v>
      </c>
      <c r="C22" s="23">
        <v>350000</v>
      </c>
      <c r="D22" s="23"/>
      <c r="E22" s="23">
        <v>0</v>
      </c>
      <c r="F22" s="23">
        <v>0</v>
      </c>
      <c r="G22" s="23">
        <v>0</v>
      </c>
      <c r="H22" s="23">
        <v>0</v>
      </c>
      <c r="I22" s="23">
        <f>SUM(Table14[[#This Row],[All Prior Fiscal Years]:[Fiscal Year  
2024 &amp; Future]])</f>
        <v>350000</v>
      </c>
    </row>
    <row r="23" spans="1:12" x14ac:dyDescent="0.25">
      <c r="A23" s="23" t="s">
        <v>10</v>
      </c>
      <c r="B23" s="23">
        <v>0</v>
      </c>
      <c r="C23" s="23">
        <v>0</v>
      </c>
      <c r="D23" s="27">
        <v>5300000</v>
      </c>
      <c r="E23" s="23">
        <v>0</v>
      </c>
      <c r="F23" s="23">
        <v>0</v>
      </c>
      <c r="G23" s="23">
        <v>0</v>
      </c>
      <c r="H23" s="23">
        <v>0</v>
      </c>
      <c r="I23" s="23">
        <f>SUM(Table14[[#This Row],[All Prior Fiscal Years]:[Fiscal Year  
2024 &amp; Future]])</f>
        <v>5300000</v>
      </c>
    </row>
    <row r="24" spans="1:12" x14ac:dyDescent="0.25">
      <c r="A24" s="23" t="s">
        <v>11</v>
      </c>
      <c r="B24" s="23">
        <v>0</v>
      </c>
      <c r="C24" s="23">
        <v>0</v>
      </c>
      <c r="D24" s="23">
        <v>0</v>
      </c>
      <c r="E24" s="23">
        <v>0</v>
      </c>
      <c r="F24" s="23">
        <v>0</v>
      </c>
      <c r="G24" s="23">
        <v>0</v>
      </c>
      <c r="H24" s="23">
        <v>0</v>
      </c>
      <c r="I24" s="23">
        <f>SUM(Table14[[#This Row],[All Prior Fiscal Years]:[Fiscal Year  
2024 &amp; Future]])</f>
        <v>0</v>
      </c>
    </row>
    <row r="25" spans="1:12" x14ac:dyDescent="0.25">
      <c r="A25" s="22" t="s">
        <v>0</v>
      </c>
      <c r="B25" s="23">
        <f t="shared" ref="B25:H25" si="1">SUM(B21:B24)</f>
        <v>0</v>
      </c>
      <c r="C25" s="27">
        <f>SUBTOTAL(109,C21:C24)</f>
        <v>350000</v>
      </c>
      <c r="D25" s="27">
        <f>SUBTOTAL(109,D21:D24)</f>
        <v>5300000</v>
      </c>
      <c r="E25" s="23">
        <f t="shared" si="1"/>
        <v>0</v>
      </c>
      <c r="F25" s="23">
        <f t="shared" si="1"/>
        <v>0</v>
      </c>
      <c r="G25" s="23">
        <f t="shared" si="1"/>
        <v>0</v>
      </c>
      <c r="H25" s="23">
        <f t="shared" si="1"/>
        <v>0</v>
      </c>
      <c r="I25" s="23">
        <f>SUM(Table14[[#This Row],[All Prior Fiscal Years]:[Fiscal Year  
2024 &amp; Future]])</f>
        <v>5650000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0"/>
      <c r="B48" s="30"/>
      <c r="C48" s="30"/>
      <c r="D48" s="11"/>
      <c r="E48" s="11"/>
      <c r="F48" s="11"/>
      <c r="G48" s="11"/>
      <c r="H48" s="11"/>
      <c r="I48" s="11"/>
    </row>
    <row r="49" spans="1:9" ht="13.5" customHeight="1" x14ac:dyDescent="0.25">
      <c r="A49" s="30"/>
      <c r="B49" s="30"/>
      <c r="C49" s="30"/>
      <c r="D49" s="11"/>
      <c r="E49" s="11"/>
      <c r="F49" s="11"/>
      <c r="G49" s="11"/>
      <c r="H49" s="11"/>
      <c r="I49" s="11"/>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view="pageBreakPreview" zoomScaleNormal="100" zoomScaleSheetLayoutView="100" workbookViewId="0">
      <selection activeCell="A13" sqref="A13"/>
    </sheetView>
  </sheetViews>
  <sheetFormatPr defaultRowHeight="15" x14ac:dyDescent="0.25"/>
  <cols>
    <col min="1" max="1" width="29.85546875" style="13" customWidth="1"/>
    <col min="2" max="2" width="11" style="13" customWidth="1"/>
    <col min="3" max="3" width="12" style="13" customWidth="1"/>
    <col min="4"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8" t="s">
        <v>24</v>
      </c>
      <c r="B1" s="17"/>
      <c r="C1" s="17"/>
      <c r="D1" s="17"/>
      <c r="E1" s="17"/>
      <c r="F1" s="17"/>
      <c r="G1" s="17"/>
      <c r="H1" s="17"/>
      <c r="I1" s="17"/>
    </row>
    <row r="2" spans="1:12" ht="15.75" x14ac:dyDescent="0.25">
      <c r="A2" s="21" t="s">
        <v>25</v>
      </c>
      <c r="B2" s="6"/>
      <c r="C2" s="6"/>
      <c r="D2" s="6"/>
      <c r="E2" s="6"/>
      <c r="F2" s="18"/>
      <c r="G2" s="18"/>
      <c r="H2" s="18"/>
      <c r="I2" s="18"/>
    </row>
    <row r="3" spans="1:12" ht="15.75" x14ac:dyDescent="0.25">
      <c r="A3" s="21" t="s">
        <v>29</v>
      </c>
      <c r="B3" s="3"/>
      <c r="C3" s="3"/>
      <c r="D3" s="3"/>
      <c r="E3" s="3"/>
      <c r="F3" s="18"/>
      <c r="G3" s="18"/>
      <c r="H3" s="18"/>
      <c r="I3" s="18"/>
    </row>
    <row r="4" spans="1:12" x14ac:dyDescent="0.25">
      <c r="A4" s="3" t="s">
        <v>21</v>
      </c>
      <c r="B4" s="3"/>
      <c r="C4" s="3"/>
      <c r="D4" s="3"/>
      <c r="E4" s="3"/>
      <c r="F4" s="18"/>
      <c r="G4" s="18"/>
      <c r="H4" s="18"/>
      <c r="I4" s="18"/>
    </row>
    <row r="5" spans="1:12" x14ac:dyDescent="0.25">
      <c r="A5" s="3" t="s">
        <v>30</v>
      </c>
      <c r="B5" s="3"/>
      <c r="C5" s="3"/>
      <c r="D5" s="3"/>
      <c r="E5" s="3"/>
      <c r="F5" s="18"/>
      <c r="G5" s="18"/>
      <c r="H5" s="18"/>
      <c r="I5" s="18"/>
    </row>
    <row r="6" spans="1:12" x14ac:dyDescent="0.25">
      <c r="A6" s="3" t="s">
        <v>31</v>
      </c>
      <c r="B6" s="3"/>
      <c r="C6" s="3"/>
      <c r="D6" s="3"/>
      <c r="E6" s="3"/>
      <c r="F6" s="18"/>
      <c r="G6" s="18"/>
      <c r="H6" s="18"/>
      <c r="I6" s="18"/>
    </row>
    <row r="7" spans="1:12" x14ac:dyDescent="0.25">
      <c r="A7" s="7" t="s">
        <v>8</v>
      </c>
      <c r="B7" s="6"/>
      <c r="C7" s="3"/>
      <c r="D7" s="3"/>
      <c r="E7" s="3"/>
      <c r="F7" s="18"/>
      <c r="G7" s="18"/>
      <c r="H7" s="18"/>
      <c r="I7" s="18"/>
    </row>
    <row r="8" spans="1:12" x14ac:dyDescent="0.25">
      <c r="A8" s="32" t="s">
        <v>34</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4" t="s">
        <v>3</v>
      </c>
      <c r="B14" s="25" t="s">
        <v>1</v>
      </c>
      <c r="C14" s="25" t="s">
        <v>13</v>
      </c>
      <c r="D14" s="25" t="s">
        <v>14</v>
      </c>
      <c r="E14" s="25" t="s">
        <v>15</v>
      </c>
      <c r="F14" s="25" t="s">
        <v>16</v>
      </c>
      <c r="G14" s="25" t="s">
        <v>17</v>
      </c>
      <c r="H14" s="26" t="s">
        <v>18</v>
      </c>
      <c r="I14" s="26" t="s">
        <v>2</v>
      </c>
      <c r="K14" s="5" t="s">
        <v>7</v>
      </c>
    </row>
    <row r="15" spans="1:12" ht="15" customHeight="1" x14ac:dyDescent="0.25">
      <c r="A15" s="27" t="s">
        <v>19</v>
      </c>
      <c r="B15" s="27">
        <v>0</v>
      </c>
      <c r="C15" s="27">
        <v>0</v>
      </c>
      <c r="D15" s="27">
        <v>2300000</v>
      </c>
      <c r="E15" s="27">
        <v>0</v>
      </c>
      <c r="F15" s="27">
        <v>0</v>
      </c>
      <c r="G15" s="27">
        <v>0</v>
      </c>
      <c r="H15" s="27">
        <v>0</v>
      </c>
      <c r="I15" s="27">
        <f>SUM(Table142[[#This Row],[All Prior Fiscal Years]:[Fiscal Year  
2024 &amp; Future]])</f>
        <v>2300000</v>
      </c>
      <c r="K15" s="4"/>
    </row>
    <row r="16" spans="1:12" x14ac:dyDescent="0.25">
      <c r="A16" s="27"/>
      <c r="B16" s="27">
        <v>0</v>
      </c>
      <c r="C16" s="27">
        <v>0</v>
      </c>
      <c r="D16" s="27">
        <v>0</v>
      </c>
      <c r="E16" s="27">
        <v>0</v>
      </c>
      <c r="F16" s="27">
        <v>0</v>
      </c>
      <c r="G16" s="27">
        <v>0</v>
      </c>
      <c r="H16" s="27">
        <v>0</v>
      </c>
      <c r="I16" s="27">
        <f>SUM(Table142[[#This Row],[All Prior Fiscal Years]:[Fiscal Year  
2024 &amp; Future]])</f>
        <v>0</v>
      </c>
      <c r="K16" s="4" t="e">
        <f>#REF!-#REF!</f>
        <v>#REF!</v>
      </c>
      <c r="L16" t="s">
        <v>6</v>
      </c>
    </row>
    <row r="17" spans="1:12" x14ac:dyDescent="0.25">
      <c r="A17" s="27"/>
      <c r="B17" s="27">
        <v>0</v>
      </c>
      <c r="C17" s="27">
        <v>0</v>
      </c>
      <c r="D17" s="27">
        <v>0</v>
      </c>
      <c r="E17" s="27">
        <v>0</v>
      </c>
      <c r="F17" s="27">
        <v>0</v>
      </c>
      <c r="G17" s="27">
        <v>0</v>
      </c>
      <c r="H17" s="27">
        <v>0</v>
      </c>
      <c r="I17" s="27">
        <f>SUM(Table142[[#This Row],[All Prior Fiscal Years]:[Fiscal Year  
2024 &amp; Future]])</f>
        <v>0</v>
      </c>
      <c r="K17" s="4" t="e">
        <f>#REF!-#REF!</f>
        <v>#REF!</v>
      </c>
      <c r="L17" t="s">
        <v>5</v>
      </c>
    </row>
    <row r="18" spans="1:12" x14ac:dyDescent="0.25">
      <c r="A18" s="27"/>
      <c r="B18" s="27">
        <v>0</v>
      </c>
      <c r="C18" s="27">
        <v>0</v>
      </c>
      <c r="D18" s="27">
        <v>0</v>
      </c>
      <c r="E18" s="27">
        <v>0</v>
      </c>
      <c r="F18" s="27">
        <v>0</v>
      </c>
      <c r="G18" s="27">
        <v>0</v>
      </c>
      <c r="H18" s="27">
        <v>0</v>
      </c>
      <c r="I18" s="27">
        <f>SUM(Table142[[#This Row],[All Prior Fiscal Years]:[Fiscal Year  
2024 &amp; Future]])</f>
        <v>0</v>
      </c>
      <c r="K18" s="4" t="e">
        <f>#REF!-#REF!</f>
        <v>#REF!</v>
      </c>
      <c r="L18" t="s">
        <v>4</v>
      </c>
    </row>
    <row r="19" spans="1:12" x14ac:dyDescent="0.25">
      <c r="A19" s="27"/>
      <c r="B19" s="27">
        <v>0</v>
      </c>
      <c r="C19" s="27">
        <v>0</v>
      </c>
      <c r="D19" s="27">
        <v>0</v>
      </c>
      <c r="E19" s="27">
        <v>0</v>
      </c>
      <c r="F19" s="27">
        <v>0</v>
      </c>
      <c r="G19" s="27">
        <v>0</v>
      </c>
      <c r="H19" s="27">
        <v>0</v>
      </c>
      <c r="I19" s="27">
        <f>SUM(Table142[[#This Row],[All Prior Fiscal Years]:[Fiscal Year  
2024 &amp; Future]])</f>
        <v>0</v>
      </c>
    </row>
    <row r="20" spans="1:12" ht="15" customHeight="1" x14ac:dyDescent="0.25">
      <c r="A20" s="22" t="s">
        <v>2</v>
      </c>
      <c r="B20" s="27">
        <f t="shared" ref="B20:H20" si="0">SUM(B15:B19)</f>
        <v>0</v>
      </c>
      <c r="C20" s="27">
        <v>0</v>
      </c>
      <c r="D20" s="27">
        <f>SUBTOTAL(109,D15:D19)</f>
        <v>2300000</v>
      </c>
      <c r="E20" s="27">
        <f t="shared" si="0"/>
        <v>0</v>
      </c>
      <c r="F20" s="27">
        <f t="shared" si="0"/>
        <v>0</v>
      </c>
      <c r="G20" s="27">
        <f t="shared" si="0"/>
        <v>0</v>
      </c>
      <c r="H20" s="27">
        <f t="shared" si="0"/>
        <v>0</v>
      </c>
      <c r="I20" s="27">
        <f>SUM(Table142[[#This Row],[All Prior Fiscal Years]:[Fiscal Year  
2024 &amp; Future]])</f>
        <v>2300000</v>
      </c>
    </row>
    <row r="21" spans="1:12" ht="15" customHeight="1" x14ac:dyDescent="0.25">
      <c r="A21" s="27" t="s">
        <v>12</v>
      </c>
      <c r="B21" s="27">
        <v>0</v>
      </c>
      <c r="C21" s="27">
        <v>0</v>
      </c>
      <c r="D21" s="27">
        <v>0</v>
      </c>
      <c r="E21" s="27">
        <v>0</v>
      </c>
      <c r="F21" s="27">
        <v>0</v>
      </c>
      <c r="G21" s="27">
        <v>0</v>
      </c>
      <c r="H21" s="27">
        <v>0</v>
      </c>
      <c r="I21" s="27">
        <f>SUM(Table142[[#This Row],[All Prior Fiscal Years]:[Fiscal Year  
2024 &amp; Future]])</f>
        <v>0</v>
      </c>
    </row>
    <row r="22" spans="1:12" x14ac:dyDescent="0.25">
      <c r="A22" s="27" t="s">
        <v>9</v>
      </c>
      <c r="B22" s="27">
        <v>0</v>
      </c>
      <c r="C22" s="27">
        <v>0</v>
      </c>
      <c r="D22" s="27"/>
      <c r="E22" s="27">
        <v>0</v>
      </c>
      <c r="F22" s="27">
        <v>0</v>
      </c>
      <c r="G22" s="27">
        <v>0</v>
      </c>
      <c r="H22" s="27">
        <v>0</v>
      </c>
      <c r="I22" s="27">
        <f>SUM(Table142[[#This Row],[All Prior Fiscal Years]:[Fiscal Year  
2024 &amp; Future]])</f>
        <v>0</v>
      </c>
    </row>
    <row r="23" spans="1:12" x14ac:dyDescent="0.25">
      <c r="A23" s="27" t="s">
        <v>10</v>
      </c>
      <c r="B23" s="27">
        <v>0</v>
      </c>
      <c r="C23" s="27">
        <v>0</v>
      </c>
      <c r="D23" s="27">
        <v>2300000</v>
      </c>
      <c r="E23" s="27">
        <v>0</v>
      </c>
      <c r="F23" s="27">
        <v>0</v>
      </c>
      <c r="G23" s="27">
        <v>0</v>
      </c>
      <c r="H23" s="27">
        <v>0</v>
      </c>
      <c r="I23" s="27">
        <f>SUM(Table142[[#This Row],[All Prior Fiscal Years]:[Fiscal Year  
2024 &amp; Future]])</f>
        <v>2300000</v>
      </c>
    </row>
    <row r="24" spans="1:12" x14ac:dyDescent="0.25">
      <c r="A24" s="27" t="s">
        <v>11</v>
      </c>
      <c r="B24" s="27">
        <v>0</v>
      </c>
      <c r="C24" s="27">
        <v>0</v>
      </c>
      <c r="D24" s="27">
        <v>0</v>
      </c>
      <c r="E24" s="27">
        <v>0</v>
      </c>
      <c r="F24" s="27">
        <v>0</v>
      </c>
      <c r="G24" s="27">
        <v>0</v>
      </c>
      <c r="H24" s="27">
        <v>0</v>
      </c>
      <c r="I24" s="27">
        <f>SUM(Table142[[#This Row],[All Prior Fiscal Years]:[Fiscal Year  
2024 &amp; Future]])</f>
        <v>0</v>
      </c>
    </row>
    <row r="25" spans="1:12" x14ac:dyDescent="0.25">
      <c r="A25" s="22" t="s">
        <v>0</v>
      </c>
      <c r="B25" s="27">
        <f t="shared" ref="B25:H25" si="1">SUM(B21:B24)</f>
        <v>0</v>
      </c>
      <c r="C25" s="27">
        <v>0</v>
      </c>
      <c r="D25" s="27">
        <f>SUBTOTAL(109,D21:D24)</f>
        <v>2300000</v>
      </c>
      <c r="E25" s="27">
        <f t="shared" si="1"/>
        <v>0</v>
      </c>
      <c r="F25" s="27">
        <f t="shared" si="1"/>
        <v>0</v>
      </c>
      <c r="G25" s="27">
        <f t="shared" si="1"/>
        <v>0</v>
      </c>
      <c r="H25" s="27">
        <f t="shared" si="1"/>
        <v>0</v>
      </c>
      <c r="I25" s="27">
        <f>SUM(Table142[[#This Row],[All Prior Fiscal Years]:[Fiscal Year  
2024 &amp; Future]])</f>
        <v>2300000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0"/>
      <c r="B48" s="30"/>
      <c r="C48" s="30"/>
      <c r="D48" s="27"/>
      <c r="E48" s="27"/>
      <c r="F48" s="27"/>
      <c r="G48" s="27"/>
      <c r="H48" s="27"/>
      <c r="I48" s="27"/>
    </row>
    <row r="49" spans="1:9" ht="13.5" customHeight="1" x14ac:dyDescent="0.25">
      <c r="A49" s="30"/>
      <c r="B49" s="30"/>
      <c r="C49" s="30"/>
      <c r="D49" s="27"/>
      <c r="E49" s="27"/>
      <c r="F49" s="27"/>
      <c r="G49" s="27"/>
      <c r="H49" s="27"/>
      <c r="I49" s="27"/>
    </row>
    <row r="50" spans="1:9" x14ac:dyDescent="0.25">
      <c r="A50" s="31"/>
      <c r="B50" s="31"/>
      <c r="C50" s="31"/>
      <c r="D50" s="31"/>
      <c r="E50" s="31"/>
      <c r="F50" s="31"/>
      <c r="G50" s="31"/>
      <c r="H50" s="31"/>
      <c r="I50" s="31"/>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view="pageBreakPreview" zoomScaleNormal="100" zoomScaleSheetLayoutView="100" workbookViewId="0">
      <selection activeCell="A14" sqref="A14:I25"/>
    </sheetView>
  </sheetViews>
  <sheetFormatPr defaultRowHeight="15" x14ac:dyDescent="0.25"/>
  <cols>
    <col min="1" max="1" width="29.85546875" style="13" customWidth="1"/>
    <col min="2" max="2" width="11" style="13" customWidth="1"/>
    <col min="3" max="3" width="12" style="13" customWidth="1"/>
    <col min="4"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8" t="s">
        <v>24</v>
      </c>
      <c r="B1" s="17"/>
      <c r="C1" s="17"/>
      <c r="D1" s="17"/>
      <c r="E1" s="17"/>
      <c r="F1" s="17"/>
      <c r="G1" s="17"/>
      <c r="H1" s="17"/>
      <c r="I1" s="17"/>
    </row>
    <row r="2" spans="1:12" ht="15.75" x14ac:dyDescent="0.25">
      <c r="A2" s="21" t="s">
        <v>25</v>
      </c>
      <c r="B2" s="6"/>
      <c r="C2" s="6"/>
      <c r="D2" s="6"/>
      <c r="E2" s="6"/>
      <c r="F2" s="18"/>
      <c r="G2" s="18"/>
      <c r="H2" s="18"/>
      <c r="I2" s="18"/>
    </row>
    <row r="3" spans="1:12" ht="15.75" x14ac:dyDescent="0.25">
      <c r="A3" s="21" t="s">
        <v>32</v>
      </c>
      <c r="B3" s="3"/>
      <c r="C3" s="3"/>
      <c r="D3" s="3"/>
      <c r="E3" s="3"/>
      <c r="F3" s="18"/>
      <c r="G3" s="18"/>
      <c r="H3" s="18"/>
      <c r="I3" s="18"/>
    </row>
    <row r="4" spans="1:12" x14ac:dyDescent="0.25">
      <c r="A4" s="3" t="s">
        <v>22</v>
      </c>
      <c r="B4" s="3"/>
      <c r="C4" s="3"/>
      <c r="D4" s="3"/>
      <c r="E4" s="3"/>
      <c r="F4" s="18"/>
      <c r="G4" s="18"/>
      <c r="H4" s="18"/>
      <c r="I4" s="18"/>
    </row>
    <row r="5" spans="1:12" x14ac:dyDescent="0.25">
      <c r="A5" s="3" t="s">
        <v>30</v>
      </c>
      <c r="B5" s="3"/>
      <c r="C5" s="3"/>
      <c r="D5" s="3"/>
      <c r="E5" s="3"/>
      <c r="F5" s="18"/>
      <c r="G5" s="18"/>
      <c r="H5" s="18"/>
      <c r="I5" s="18"/>
    </row>
    <row r="6" spans="1:12" x14ac:dyDescent="0.25">
      <c r="A6" s="3" t="s">
        <v>31</v>
      </c>
      <c r="B6" s="3"/>
      <c r="C6" s="3"/>
      <c r="D6" s="3"/>
      <c r="E6" s="3"/>
      <c r="F6" s="18"/>
      <c r="G6" s="18"/>
      <c r="H6" s="18"/>
      <c r="I6" s="18"/>
    </row>
    <row r="7" spans="1:12" x14ac:dyDescent="0.25">
      <c r="A7" s="7" t="s">
        <v>8</v>
      </c>
      <c r="B7" s="6"/>
      <c r="C7" s="3"/>
      <c r="D7" s="3"/>
      <c r="E7" s="3"/>
      <c r="F7" s="18"/>
      <c r="G7" s="18"/>
      <c r="H7" s="18"/>
      <c r="I7" s="18"/>
    </row>
    <row r="8" spans="1:12" x14ac:dyDescent="0.25">
      <c r="A8" s="32" t="s">
        <v>33</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4" t="s">
        <v>3</v>
      </c>
      <c r="B14" s="25" t="s">
        <v>1</v>
      </c>
      <c r="C14" s="25" t="s">
        <v>13</v>
      </c>
      <c r="D14" s="25" t="s">
        <v>14</v>
      </c>
      <c r="E14" s="25" t="s">
        <v>15</v>
      </c>
      <c r="F14" s="25" t="s">
        <v>16</v>
      </c>
      <c r="G14" s="25" t="s">
        <v>17</v>
      </c>
      <c r="H14" s="26" t="s">
        <v>18</v>
      </c>
      <c r="I14" s="26" t="s">
        <v>2</v>
      </c>
      <c r="K14" s="5" t="s">
        <v>7</v>
      </c>
    </row>
    <row r="15" spans="1:12" ht="15" customHeight="1" x14ac:dyDescent="0.25">
      <c r="A15" s="27" t="s">
        <v>19</v>
      </c>
      <c r="B15" s="27">
        <v>0</v>
      </c>
      <c r="C15" s="27">
        <v>0</v>
      </c>
      <c r="D15" s="27">
        <v>250000</v>
      </c>
      <c r="E15" s="27">
        <v>0</v>
      </c>
      <c r="F15" s="27">
        <v>0</v>
      </c>
      <c r="G15" s="27">
        <v>0</v>
      </c>
      <c r="H15" s="27">
        <v>0</v>
      </c>
      <c r="I15" s="27">
        <f>SUM(Table1423[[#This Row],[All Prior Fiscal Years]:[Fiscal Year  
2024 &amp; Future]])</f>
        <v>250000</v>
      </c>
      <c r="K15" s="4"/>
    </row>
    <row r="16" spans="1:12" x14ac:dyDescent="0.25">
      <c r="A16" s="27" t="s">
        <v>23</v>
      </c>
      <c r="B16" s="27">
        <v>0</v>
      </c>
      <c r="C16" s="27">
        <v>0</v>
      </c>
      <c r="D16" s="27">
        <v>250000</v>
      </c>
      <c r="E16" s="27">
        <v>0</v>
      </c>
      <c r="F16" s="27">
        <v>0</v>
      </c>
      <c r="G16" s="27">
        <v>0</v>
      </c>
      <c r="H16" s="27">
        <v>0</v>
      </c>
      <c r="I16" s="27">
        <f>SUM(Table1423[[#This Row],[All Prior Fiscal Years]:[Fiscal Year  
2024 &amp; Future]])</f>
        <v>250000</v>
      </c>
      <c r="K16" s="4" t="e">
        <f>#REF!-#REF!</f>
        <v>#REF!</v>
      </c>
      <c r="L16" t="s">
        <v>6</v>
      </c>
    </row>
    <row r="17" spans="1:12" x14ac:dyDescent="0.25">
      <c r="A17" s="27"/>
      <c r="B17" s="27">
        <v>0</v>
      </c>
      <c r="C17" s="27">
        <v>0</v>
      </c>
      <c r="D17" s="27">
        <v>0</v>
      </c>
      <c r="E17" s="27">
        <v>0</v>
      </c>
      <c r="F17" s="27">
        <v>0</v>
      </c>
      <c r="G17" s="27">
        <v>0</v>
      </c>
      <c r="H17" s="27">
        <v>0</v>
      </c>
      <c r="I17" s="27">
        <f>SUM(Table1423[[#This Row],[All Prior Fiscal Years]:[Fiscal Year  
2024 &amp; Future]])</f>
        <v>0</v>
      </c>
      <c r="K17" s="4" t="e">
        <f>#REF!-#REF!</f>
        <v>#REF!</v>
      </c>
      <c r="L17" t="s">
        <v>5</v>
      </c>
    </row>
    <row r="18" spans="1:12" x14ac:dyDescent="0.25">
      <c r="A18" s="27"/>
      <c r="B18" s="27">
        <v>0</v>
      </c>
      <c r="C18" s="27">
        <v>0</v>
      </c>
      <c r="D18" s="27">
        <v>0</v>
      </c>
      <c r="E18" s="27">
        <v>0</v>
      </c>
      <c r="F18" s="27">
        <v>0</v>
      </c>
      <c r="G18" s="27">
        <v>0</v>
      </c>
      <c r="H18" s="27">
        <v>0</v>
      </c>
      <c r="I18" s="27">
        <f>SUM(Table1423[[#This Row],[All Prior Fiscal Years]:[Fiscal Year  
2024 &amp; Future]])</f>
        <v>0</v>
      </c>
      <c r="K18" s="4" t="e">
        <f>#REF!-#REF!</f>
        <v>#REF!</v>
      </c>
      <c r="L18" t="s">
        <v>4</v>
      </c>
    </row>
    <row r="19" spans="1:12" x14ac:dyDescent="0.25">
      <c r="A19" s="27"/>
      <c r="B19" s="27">
        <v>0</v>
      </c>
      <c r="C19" s="27">
        <v>0</v>
      </c>
      <c r="D19" s="27">
        <v>0</v>
      </c>
      <c r="E19" s="27">
        <v>0</v>
      </c>
      <c r="F19" s="27">
        <v>0</v>
      </c>
      <c r="G19" s="27">
        <v>0</v>
      </c>
      <c r="H19" s="27">
        <v>0</v>
      </c>
      <c r="I19" s="27">
        <f>SUM(Table1423[[#This Row],[All Prior Fiscal Years]:[Fiscal Year  
2024 &amp; Future]])</f>
        <v>0</v>
      </c>
    </row>
    <row r="20" spans="1:12" ht="15" customHeight="1" x14ac:dyDescent="0.25">
      <c r="A20" s="22" t="s">
        <v>2</v>
      </c>
      <c r="B20" s="27">
        <f t="shared" ref="B20:H20" si="0">SUM(B15:B19)</f>
        <v>0</v>
      </c>
      <c r="C20" s="27">
        <v>0</v>
      </c>
      <c r="D20" s="27">
        <f>SUBTOTAL(109,D15:D19)</f>
        <v>500000</v>
      </c>
      <c r="E20" s="27">
        <f t="shared" si="0"/>
        <v>0</v>
      </c>
      <c r="F20" s="27">
        <f t="shared" si="0"/>
        <v>0</v>
      </c>
      <c r="G20" s="27">
        <f t="shared" si="0"/>
        <v>0</v>
      </c>
      <c r="H20" s="27">
        <f t="shared" si="0"/>
        <v>0</v>
      </c>
      <c r="I20" s="27">
        <f>SUM(Table1423[[#This Row],[All Prior Fiscal Years]:[Fiscal Year  
2024 &amp; Future]])</f>
        <v>500000</v>
      </c>
    </row>
    <row r="21" spans="1:12" ht="15" customHeight="1" x14ac:dyDescent="0.25">
      <c r="A21" s="27" t="s">
        <v>12</v>
      </c>
      <c r="B21" s="27">
        <v>0</v>
      </c>
      <c r="C21" s="27">
        <v>0</v>
      </c>
      <c r="D21" s="27">
        <v>0</v>
      </c>
      <c r="E21" s="27">
        <v>0</v>
      </c>
      <c r="F21" s="27">
        <v>0</v>
      </c>
      <c r="G21" s="27">
        <v>0</v>
      </c>
      <c r="H21" s="27">
        <v>0</v>
      </c>
      <c r="I21" s="27">
        <f>SUM(Table1423[[#This Row],[All Prior Fiscal Years]:[Fiscal Year  
2024 &amp; Future]])</f>
        <v>0</v>
      </c>
    </row>
    <row r="22" spans="1:12" x14ac:dyDescent="0.25">
      <c r="A22" s="27" t="s">
        <v>9</v>
      </c>
      <c r="B22" s="27">
        <v>0</v>
      </c>
      <c r="C22" s="27">
        <v>0</v>
      </c>
      <c r="D22" s="27"/>
      <c r="E22" s="27">
        <v>0</v>
      </c>
      <c r="F22" s="27">
        <v>0</v>
      </c>
      <c r="G22" s="27">
        <v>0</v>
      </c>
      <c r="H22" s="27">
        <v>0</v>
      </c>
      <c r="I22" s="27">
        <f>SUM(Table1423[[#This Row],[All Prior Fiscal Years]:[Fiscal Year  
2024 &amp; Future]])</f>
        <v>0</v>
      </c>
    </row>
    <row r="23" spans="1:12" x14ac:dyDescent="0.25">
      <c r="A23" s="27" t="s">
        <v>10</v>
      </c>
      <c r="B23" s="27">
        <v>0</v>
      </c>
      <c r="C23" s="27">
        <v>0</v>
      </c>
      <c r="D23" s="27">
        <v>500000</v>
      </c>
      <c r="E23" s="27">
        <v>0</v>
      </c>
      <c r="F23" s="27">
        <v>0</v>
      </c>
      <c r="G23" s="27">
        <v>0</v>
      </c>
      <c r="H23" s="27">
        <v>0</v>
      </c>
      <c r="I23" s="27">
        <f>SUM(Table1423[[#This Row],[All Prior Fiscal Years]:[Fiscal Year  
2024 &amp; Future]])</f>
        <v>500000</v>
      </c>
    </row>
    <row r="24" spans="1:12" x14ac:dyDescent="0.25">
      <c r="A24" s="27" t="s">
        <v>11</v>
      </c>
      <c r="B24" s="27">
        <v>0</v>
      </c>
      <c r="C24" s="27">
        <v>0</v>
      </c>
      <c r="D24" s="27">
        <v>0</v>
      </c>
      <c r="E24" s="27">
        <v>0</v>
      </c>
      <c r="F24" s="27">
        <v>0</v>
      </c>
      <c r="G24" s="27">
        <v>0</v>
      </c>
      <c r="H24" s="27">
        <v>0</v>
      </c>
      <c r="I24" s="27">
        <f>SUM(Table1423[[#This Row],[All Prior Fiscal Years]:[Fiscal Year  
2024 &amp; Future]])</f>
        <v>0</v>
      </c>
    </row>
    <row r="25" spans="1:12" x14ac:dyDescent="0.25">
      <c r="A25" s="22" t="s">
        <v>0</v>
      </c>
      <c r="B25" s="27">
        <f t="shared" ref="B25:H25" si="1">SUM(B21:B24)</f>
        <v>0</v>
      </c>
      <c r="C25" s="27">
        <v>0</v>
      </c>
      <c r="D25" s="27">
        <f>SUBTOTAL(109,D21:D24)</f>
        <v>500000</v>
      </c>
      <c r="E25" s="27">
        <f t="shared" si="1"/>
        <v>0</v>
      </c>
      <c r="F25" s="27">
        <f t="shared" si="1"/>
        <v>0</v>
      </c>
      <c r="G25" s="27">
        <f t="shared" si="1"/>
        <v>0</v>
      </c>
      <c r="H25" s="27">
        <f t="shared" si="1"/>
        <v>0</v>
      </c>
      <c r="I25" s="27">
        <f>SUM(Table1423[[#This Row],[All Prior Fiscal Years]:[Fiscal Year  
2024 &amp; Future]])</f>
        <v>500000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0"/>
      <c r="B48" s="30"/>
      <c r="C48" s="30"/>
      <c r="D48" s="27"/>
      <c r="E48" s="27"/>
      <c r="F48" s="27"/>
      <c r="G48" s="27"/>
      <c r="H48" s="27"/>
      <c r="I48" s="27"/>
    </row>
    <row r="49" spans="1:9" ht="13.5" customHeight="1" x14ac:dyDescent="0.25">
      <c r="A49" s="30"/>
      <c r="B49" s="30"/>
      <c r="C49" s="30"/>
      <c r="D49" s="27"/>
      <c r="E49" s="27"/>
      <c r="F49" s="27"/>
      <c r="G49" s="27"/>
      <c r="H49" s="27"/>
      <c r="I49" s="27"/>
    </row>
    <row r="50" spans="1:9" x14ac:dyDescent="0.25">
      <c r="A50" s="31"/>
      <c r="B50" s="31"/>
      <c r="C50" s="31"/>
      <c r="D50" s="31"/>
      <c r="E50" s="31"/>
      <c r="F50" s="31"/>
      <c r="G50" s="31"/>
      <c r="H50" s="31"/>
      <c r="I50" s="31"/>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76</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DEDD6387-139B-4D59-8F56-5331242369E7}">
  <ds:schemaRefs>
    <ds:schemaRef ds:uri="http://schemas.microsoft.com/sharepoint/v3/contenttype/forms"/>
  </ds:schemaRefs>
</ds:datastoreItem>
</file>

<file path=customXml/itemProps2.xml><?xml version="1.0" encoding="utf-8"?>
<ds:datastoreItem xmlns:ds="http://schemas.openxmlformats.org/officeDocument/2006/customXml" ds:itemID="{808547C7-AFCE-4C80-9FFC-B1174BC9AB46}">
  <ds:schemaRefs>
    <ds:schemaRef ds:uri="http://schemas.microsoft.com/office/2006/metadata/customXsn"/>
  </ds:schemaRefs>
</ds:datastoreItem>
</file>

<file path=customXml/itemProps3.xml><?xml version="1.0" encoding="utf-8"?>
<ds:datastoreItem xmlns:ds="http://schemas.openxmlformats.org/officeDocument/2006/customXml" ds:itemID="{BD3F3117-ED1D-4D18-8606-EE9AB9D3C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F572B5-E1EA-4918-A819-A94118EDD211}">
  <ds:schemaRefs>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a402db00-9d57-4dbb-a877-618573d294b6"/>
    <ds:schemaRef ds:uri="http://schemas.openxmlformats.org/package/2006/metadata/core-properties"/>
    <ds:schemaRef ds:uri="36f070f7-04c4-4be5-8d1f-8b30ee066cc3"/>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Lori Wilson Park</vt:lpstr>
      <vt:lpstr>Tourism Capital Projects</vt:lpstr>
      <vt:lpstr>Space Coast Stadium Capital</vt:lpstr>
      <vt:lpstr>'Lori Wilson Park'!Print_Area</vt:lpstr>
      <vt:lpstr>'Space Coast Stadium Capital'!Print_Area</vt:lpstr>
      <vt:lpstr>'Tourism Capital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2019-05-31T18:51:06Z</cp:lastPrinted>
  <dcterms:created xsi:type="dcterms:W3CDTF">2019-01-31T16:06:35Z</dcterms:created>
  <dcterms:modified xsi:type="dcterms:W3CDTF">2020-04-21T12:31:13Z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