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updateLinks="never" codeName="ThisWorkbook" defaultThemeVersion="124226"/>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2674E602-DBD6-4DC2-A5EE-6243B9BD7F15}" xr6:coauthVersionLast="36" xr6:coauthVersionMax="36" xr10:uidLastSave="{00000000-0000-0000-0000-000000000000}"/>
  <bookViews>
    <workbookView xWindow="0" yWindow="0" windowWidth="21570" windowHeight="7980" tabRatio="864" firstSheet="2" activeTab="12" xr2:uid="{00000000-000D-0000-FFFF-FFFF00000000}"/>
  </bookViews>
  <sheets>
    <sheet name="Sheet1" sheetId="23" r:id="rId1"/>
    <sheet name="So Mnld Renov" sheetId="22" r:id="rId2"/>
    <sheet name="rood roof" sheetId="1" r:id="rId3"/>
    <sheet name="rood paint" sheetId="5" r:id="rId4"/>
    <sheet name="rood meeting room" sheetId="16" r:id="rId5"/>
    <sheet name="rood parking lot" sheetId="20" r:id="rId6"/>
    <sheet name="palm bay plumbing" sheetId="9" r:id="rId7"/>
    <sheet name=" CB Mold Phase II" sheetId="10" r:id="rId8"/>
    <sheet name="degroodt parking lot" sheetId="11" r:id="rId9"/>
    <sheet name="melbourne roof" sheetId="13" r:id="rId10"/>
    <sheet name="WM ac" sheetId="18" r:id="rId11"/>
    <sheet name="WM parking lot" sheetId="19" r:id="rId12"/>
    <sheet name="WM Restroom" sheetId="7" r:id="rId13"/>
    <sheet name="flooring" sheetId="12" r:id="rId14"/>
    <sheet name="plumbing" sheetId="14" r:id="rId15"/>
    <sheet name="restrooms" sheetId="15" r:id="rId16"/>
    <sheet name="trane ac" sheetId="17" r:id="rId17"/>
    <sheet name="Mold" sheetId="21" r:id="rId18"/>
  </sheets>
  <externalReferences>
    <externalReference r:id="rId19"/>
    <externalReference r:id="rId20"/>
    <externalReference r:id="rId21"/>
  </externalReferences>
  <definedNames>
    <definedName name="_dis5" localSheetId="7">#REF!</definedName>
    <definedName name="_dis5" localSheetId="8">#REF!</definedName>
    <definedName name="_dis5" localSheetId="13">#REF!</definedName>
    <definedName name="_dis5" localSheetId="9">#REF!</definedName>
    <definedName name="_dis5" localSheetId="17">#REF!</definedName>
    <definedName name="_dis5" localSheetId="6">#REF!</definedName>
    <definedName name="_dis5" localSheetId="14">#REF!</definedName>
    <definedName name="_dis5" localSheetId="15">#REF!</definedName>
    <definedName name="_dis5" localSheetId="4">#REF!</definedName>
    <definedName name="_dis5" localSheetId="3">#REF!</definedName>
    <definedName name="_dis5" localSheetId="5">#REF!</definedName>
    <definedName name="_dis5" localSheetId="2">#REF!</definedName>
    <definedName name="_dis5" localSheetId="1">#REF!</definedName>
    <definedName name="_dis5" localSheetId="16">#REF!</definedName>
    <definedName name="_dis5" localSheetId="10">#REF!</definedName>
    <definedName name="_dis5" localSheetId="11">#REF!</definedName>
    <definedName name="_dis5" localSheetId="12">#REF!</definedName>
    <definedName name="_dis5">#REF!</definedName>
    <definedName name="_dis6">'[1]#REF'!$A$288</definedName>
    <definedName name="_oe6" localSheetId="1">'[2]Parks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7">#REF!</definedName>
    <definedName name="Capacity_Score" localSheetId="8">#REF!</definedName>
    <definedName name="Capacity_Score" localSheetId="13">#REF!</definedName>
    <definedName name="Capacity_Score" localSheetId="9">#REF!</definedName>
    <definedName name="Capacity_Score" localSheetId="17">#REF!</definedName>
    <definedName name="Capacity_Score" localSheetId="6">#REF!</definedName>
    <definedName name="Capacity_Score" localSheetId="14">#REF!</definedName>
    <definedName name="Capacity_Score" localSheetId="15">#REF!</definedName>
    <definedName name="Capacity_Score" localSheetId="4">#REF!</definedName>
    <definedName name="Capacity_Score" localSheetId="3">#REF!</definedName>
    <definedName name="Capacity_Score" localSheetId="5">#REF!</definedName>
    <definedName name="Capacity_Score" localSheetId="2">#REF!</definedName>
    <definedName name="Capacity_Score" localSheetId="1">#REF!</definedName>
    <definedName name="Capacity_Score" localSheetId="16">#REF!</definedName>
    <definedName name="Capacity_Score" localSheetId="10">#REF!</definedName>
    <definedName name="Capacity_Score" localSheetId="11">#REF!</definedName>
    <definedName name="Capacity_Score" localSheetId="12">#REF!</definedName>
    <definedName name="Capacity_Score">#REF!</definedName>
    <definedName name="con" localSheetId="8">#REF!</definedName>
    <definedName name="con" localSheetId="13">#REF!</definedName>
    <definedName name="con" localSheetId="9">#REF!</definedName>
    <definedName name="con" localSheetId="17">#REF!</definedName>
    <definedName name="con" localSheetId="14">#REF!</definedName>
    <definedName name="con" localSheetId="15">#REF!</definedName>
    <definedName name="con" localSheetId="4">#REF!</definedName>
    <definedName name="con" localSheetId="5">#REF!</definedName>
    <definedName name="con" localSheetId="1">#REF!</definedName>
    <definedName name="con" localSheetId="16">#REF!</definedName>
    <definedName name="con" localSheetId="10">#REF!</definedName>
    <definedName name="con" localSheetId="11">#REF!</definedName>
    <definedName name="con">#REF!</definedName>
    <definedName name="Criticality" localSheetId="1">#REF!</definedName>
    <definedName name="Criticality">#REF!</definedName>
    <definedName name="d1storm" localSheetId="1">#REF!</definedName>
    <definedName name="d1storm">#REF!</definedName>
    <definedName name="entf">'[1]#REF'!$A$824</definedName>
    <definedName name="fdd">'[1]parks imp'!$A$829</definedName>
    <definedName name="GF" localSheetId="7">#REF!</definedName>
    <definedName name="GF" localSheetId="8">#REF!</definedName>
    <definedName name="GF" localSheetId="13">#REF!</definedName>
    <definedName name="GF" localSheetId="9">#REF!</definedName>
    <definedName name="GF" localSheetId="17">#REF!</definedName>
    <definedName name="GF" localSheetId="6">#REF!</definedName>
    <definedName name="GF" localSheetId="14">#REF!</definedName>
    <definedName name="GF" localSheetId="15">#REF!</definedName>
    <definedName name="GF" localSheetId="4">#REF!</definedName>
    <definedName name="GF" localSheetId="3">#REF!</definedName>
    <definedName name="GF" localSheetId="5">#REF!</definedName>
    <definedName name="GF" localSheetId="2">#REF!</definedName>
    <definedName name="GF" localSheetId="1">#REF!</definedName>
    <definedName name="GF" localSheetId="16">#REF!</definedName>
    <definedName name="GF" localSheetId="10">#REF!</definedName>
    <definedName name="GF" localSheetId="11">#REF!</definedName>
    <definedName name="GF" localSheetId="12">#REF!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7">#REF!</definedName>
    <definedName name="mstu" localSheetId="8">#REF!</definedName>
    <definedName name="mstu" localSheetId="13">#REF!</definedName>
    <definedName name="mstu" localSheetId="9">#REF!</definedName>
    <definedName name="mstu" localSheetId="17">#REF!</definedName>
    <definedName name="mstu" localSheetId="6">#REF!</definedName>
    <definedName name="mstu" localSheetId="14">#REF!</definedName>
    <definedName name="mstu" localSheetId="15">#REF!</definedName>
    <definedName name="mstu" localSheetId="4">#REF!</definedName>
    <definedName name="mstu" localSheetId="3">#REF!</definedName>
    <definedName name="mstu" localSheetId="5">#REF!</definedName>
    <definedName name="mstu" localSheetId="2">#REF!</definedName>
    <definedName name="mstu" localSheetId="1">#REF!</definedName>
    <definedName name="mstu" localSheetId="16">#REF!</definedName>
    <definedName name="mstu" localSheetId="10">#REF!</definedName>
    <definedName name="mstu" localSheetId="11">#REF!</definedName>
    <definedName name="mstu" localSheetId="12">#REF!</definedName>
    <definedName name="mstu">#REF!</definedName>
    <definedName name="_xlnm.Print_Area" localSheetId="7">' CB Mold Phase II'!$A$1:$I$25</definedName>
    <definedName name="_xlnm.Print_Area" localSheetId="8">'degroodt parking lot'!$A$1:$I$25</definedName>
    <definedName name="_xlnm.Print_Area" localSheetId="13">flooring!$A$1:$I$25</definedName>
    <definedName name="_xlnm.Print_Area" localSheetId="9">'melbourne roof'!$A$1:$I$25</definedName>
    <definedName name="_xlnm.Print_Area" localSheetId="17">Mold!$A$1:$I$25</definedName>
    <definedName name="_xlnm.Print_Area" localSheetId="6">'palm bay plumbing'!$A$1:$I$25</definedName>
    <definedName name="_xlnm.Print_Area" localSheetId="14">plumbing!$A$1:$I$25</definedName>
    <definedName name="_xlnm.Print_Area" localSheetId="15">restrooms!$A$1:$I$25</definedName>
    <definedName name="_xlnm.Print_Area" localSheetId="4">'rood meeting room'!$A$1:$I$25</definedName>
    <definedName name="_xlnm.Print_Area" localSheetId="3">'rood paint'!$A$1:$I$25</definedName>
    <definedName name="_xlnm.Print_Area" localSheetId="5">'rood parking lot'!$A$1:$I$25</definedName>
    <definedName name="_xlnm.Print_Area" localSheetId="2">'rood roof'!$A$1:$I$25</definedName>
    <definedName name="_xlnm.Print_Area" localSheetId="1">'So Mnld Renov'!$A$1:$I$25</definedName>
    <definedName name="_xlnm.Print_Area" localSheetId="16">'trane ac'!$A$1:$I$25</definedName>
    <definedName name="_xlnm.Print_Area" localSheetId="10">'WM ac'!$A$1:$I$25</definedName>
    <definedName name="_xlnm.Print_Area" localSheetId="11">'WM parking lot'!$A$1:$I$25</definedName>
    <definedName name="_xlnm.Print_Area" localSheetId="12">'WM Restroom'!$A$1:$I$25</definedName>
    <definedName name="Projected_Revenue" localSheetId="7">#REF!</definedName>
    <definedName name="Projected_Revenue" localSheetId="8">#REF!</definedName>
    <definedName name="Projected_Revenue" localSheetId="13">#REF!</definedName>
    <definedName name="Projected_Revenue" localSheetId="9">#REF!</definedName>
    <definedName name="Projected_Revenue" localSheetId="17">#REF!</definedName>
    <definedName name="Projected_Revenue" localSheetId="6">#REF!</definedName>
    <definedName name="Projected_Revenue" localSheetId="14">#REF!</definedName>
    <definedName name="Projected_Revenue" localSheetId="15">#REF!</definedName>
    <definedName name="Projected_Revenue" localSheetId="4">#REF!</definedName>
    <definedName name="Projected_Revenue" localSheetId="3">#REF!</definedName>
    <definedName name="Projected_Revenue" localSheetId="5">#REF!</definedName>
    <definedName name="Projected_Revenue" localSheetId="2">#REF!</definedName>
    <definedName name="Projected_Revenue" localSheetId="1">#REF!</definedName>
    <definedName name="Projected_Revenue" localSheetId="16">#REF!</definedName>
    <definedName name="Projected_Revenue" localSheetId="10">#REF!</definedName>
    <definedName name="Projected_Revenue" localSheetId="11">#REF!</definedName>
    <definedName name="Projected_Revenue" localSheetId="12">#REF!</definedName>
    <definedName name="Projected_Revenue">#REF!</definedName>
    <definedName name="Reliability_Score" localSheetId="8">#REF!</definedName>
    <definedName name="Reliability_Score" localSheetId="13">#REF!</definedName>
    <definedName name="Reliability_Score" localSheetId="9">#REF!</definedName>
    <definedName name="Reliability_Score" localSheetId="17">#REF!</definedName>
    <definedName name="Reliability_Score" localSheetId="14">#REF!</definedName>
    <definedName name="Reliability_Score" localSheetId="15">#REF!</definedName>
    <definedName name="Reliability_Score" localSheetId="4">#REF!</definedName>
    <definedName name="Reliability_Score" localSheetId="5">#REF!</definedName>
    <definedName name="Reliability_Score" localSheetId="1">#REF!</definedName>
    <definedName name="Reliability_Score" localSheetId="16">#REF!</definedName>
    <definedName name="Reliability_Score" localSheetId="10">#REF!</definedName>
    <definedName name="Reliability_Score" localSheetId="11">#REF!</definedName>
    <definedName name="Reliability_Score">#REF!</definedName>
    <definedName name="Repair_Type" localSheetId="1">#REF!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workbook>
</file>

<file path=xl/calcChain.xml><?xml version="1.0" encoding="utf-8"?>
<calcChain xmlns="http://schemas.openxmlformats.org/spreadsheetml/2006/main">
  <c r="D15" i="12" l="1"/>
  <c r="D23" i="12"/>
  <c r="C20" i="22" l="1"/>
  <c r="D20" i="22"/>
  <c r="E20" i="22"/>
  <c r="F20" i="22"/>
  <c r="G20" i="22"/>
  <c r="H20" i="22"/>
  <c r="B20" i="22"/>
  <c r="C8" i="23"/>
  <c r="D8" i="23"/>
  <c r="E8" i="23"/>
  <c r="F8" i="23"/>
  <c r="G8" i="23"/>
  <c r="H8" i="23"/>
  <c r="C7" i="23"/>
  <c r="D7" i="23"/>
  <c r="E7" i="23"/>
  <c r="F7" i="23"/>
  <c r="G7" i="23"/>
  <c r="H7" i="23"/>
  <c r="B7" i="23"/>
  <c r="C6" i="23"/>
  <c r="D6" i="23"/>
  <c r="E6" i="23"/>
  <c r="F6" i="23"/>
  <c r="G6" i="23"/>
  <c r="H6" i="23"/>
  <c r="B6" i="23"/>
  <c r="C5" i="23"/>
  <c r="D5" i="23"/>
  <c r="E5" i="23"/>
  <c r="F5" i="23"/>
  <c r="G5" i="23"/>
  <c r="H5" i="23"/>
  <c r="B5" i="23"/>
  <c r="E4" i="23"/>
  <c r="F4" i="23"/>
  <c r="G4" i="23"/>
  <c r="H4" i="23"/>
  <c r="C4" i="23"/>
  <c r="B4" i="23"/>
  <c r="I14" i="23"/>
  <c r="I13" i="23"/>
  <c r="I12" i="23"/>
  <c r="I11" i="23"/>
  <c r="I15" i="22"/>
  <c r="B10" i="23" l="1"/>
  <c r="H10" i="23"/>
  <c r="E10" i="23"/>
  <c r="C10" i="23"/>
  <c r="F10" i="23"/>
  <c r="G10" i="23"/>
  <c r="I9" i="23"/>
  <c r="I8" i="23"/>
  <c r="I7" i="23"/>
  <c r="I6" i="23"/>
  <c r="I5" i="23"/>
  <c r="D22" i="21"/>
  <c r="D15" i="21"/>
  <c r="D4" i="23" s="1"/>
  <c r="D10" i="23" s="1"/>
  <c r="I10" i="23" s="1"/>
  <c r="I4" i="23" l="1"/>
  <c r="D23" i="22"/>
  <c r="I23" i="22" s="1"/>
  <c r="D24" i="22"/>
  <c r="I24" i="22" s="1"/>
  <c r="H25" i="22"/>
  <c r="G25" i="22"/>
  <c r="F25" i="22"/>
  <c r="E25" i="22"/>
  <c r="C25" i="22"/>
  <c r="B25" i="22"/>
  <c r="I22" i="22"/>
  <c r="I21" i="22"/>
  <c r="I18" i="22"/>
  <c r="K17" i="22"/>
  <c r="I17" i="22"/>
  <c r="K16" i="22"/>
  <c r="I16" i="22"/>
  <c r="I19" i="22"/>
  <c r="D25" i="22" l="1"/>
  <c r="I25" i="22"/>
  <c r="I20" i="22"/>
  <c r="I15" i="21"/>
  <c r="I16" i="21"/>
  <c r="K16" i="21"/>
  <c r="I17" i="21"/>
  <c r="K17" i="21"/>
  <c r="I18" i="21"/>
  <c r="K18" i="21"/>
  <c r="I19" i="21"/>
  <c r="B20" i="21"/>
  <c r="C20" i="21"/>
  <c r="D20" i="21"/>
  <c r="D23" i="21" s="1"/>
  <c r="I23" i="21" s="1"/>
  <c r="E20" i="21"/>
  <c r="F20" i="21"/>
  <c r="G20" i="21"/>
  <c r="H20" i="21"/>
  <c r="I21" i="21"/>
  <c r="I22" i="21"/>
  <c r="I24" i="21"/>
  <c r="B25" i="21"/>
  <c r="C25" i="21"/>
  <c r="E25" i="21"/>
  <c r="F25" i="21"/>
  <c r="G25" i="21"/>
  <c r="H25" i="21"/>
  <c r="D25" i="21" l="1"/>
  <c r="I25" i="21" s="1"/>
  <c r="I20" i="21"/>
  <c r="I15" i="20"/>
  <c r="I16" i="20"/>
  <c r="K16" i="20"/>
  <c r="I17" i="20"/>
  <c r="K17" i="20"/>
  <c r="I18" i="20"/>
  <c r="K18" i="20"/>
  <c r="I19" i="20"/>
  <c r="B20" i="20"/>
  <c r="C20" i="20"/>
  <c r="D20" i="20"/>
  <c r="E20" i="20"/>
  <c r="F20" i="20"/>
  <c r="G20" i="20"/>
  <c r="H20" i="20"/>
  <c r="I21" i="20"/>
  <c r="I22" i="20"/>
  <c r="I23" i="20"/>
  <c r="I24" i="20"/>
  <c r="B25" i="20"/>
  <c r="C25" i="20"/>
  <c r="D25" i="20"/>
  <c r="E25" i="20"/>
  <c r="F25" i="20"/>
  <c r="G25" i="20"/>
  <c r="H25" i="20"/>
  <c r="I20" i="20" l="1"/>
  <c r="I25" i="20"/>
  <c r="I15" i="19"/>
  <c r="I16" i="19"/>
  <c r="K16" i="19"/>
  <c r="I17" i="19"/>
  <c r="K17" i="19"/>
  <c r="I18" i="19"/>
  <c r="K18" i="19"/>
  <c r="I19" i="19"/>
  <c r="B20" i="19"/>
  <c r="C20" i="19"/>
  <c r="D20" i="19"/>
  <c r="E20" i="19"/>
  <c r="F20" i="19"/>
  <c r="G20" i="19"/>
  <c r="H20" i="19"/>
  <c r="I21" i="19"/>
  <c r="I22" i="19"/>
  <c r="I23" i="19"/>
  <c r="I24" i="19"/>
  <c r="B25" i="19"/>
  <c r="C25" i="19"/>
  <c r="D25" i="19"/>
  <c r="E25" i="19"/>
  <c r="F25" i="19"/>
  <c r="G25" i="19"/>
  <c r="H25" i="19"/>
  <c r="I15" i="18"/>
  <c r="I16" i="18"/>
  <c r="K16" i="18"/>
  <c r="I17" i="18"/>
  <c r="K17" i="18"/>
  <c r="I18" i="18"/>
  <c r="K18" i="18"/>
  <c r="I19" i="18"/>
  <c r="B20" i="18"/>
  <c r="C20" i="18"/>
  <c r="D20" i="18"/>
  <c r="E20" i="18"/>
  <c r="F20" i="18"/>
  <c r="G20" i="18"/>
  <c r="H20" i="18"/>
  <c r="I21" i="18"/>
  <c r="I22" i="18"/>
  <c r="I23" i="18"/>
  <c r="I24" i="18"/>
  <c r="B25" i="18"/>
  <c r="C25" i="18"/>
  <c r="D25" i="18"/>
  <c r="E25" i="18"/>
  <c r="F25" i="18"/>
  <c r="G25" i="18"/>
  <c r="H25" i="18"/>
  <c r="I15" i="17"/>
  <c r="I16" i="17"/>
  <c r="K16" i="17"/>
  <c r="I17" i="17"/>
  <c r="K17" i="17"/>
  <c r="I18" i="17"/>
  <c r="K18" i="17"/>
  <c r="I19" i="17"/>
  <c r="B20" i="17"/>
  <c r="C20" i="17"/>
  <c r="D20" i="17"/>
  <c r="E20" i="17"/>
  <c r="F20" i="17"/>
  <c r="G20" i="17"/>
  <c r="H20" i="17"/>
  <c r="I21" i="17"/>
  <c r="I22" i="17"/>
  <c r="I23" i="17"/>
  <c r="I24" i="17"/>
  <c r="B25" i="17"/>
  <c r="C25" i="17"/>
  <c r="D25" i="17"/>
  <c r="E25" i="17"/>
  <c r="F25" i="17"/>
  <c r="G25" i="17"/>
  <c r="H25" i="17"/>
  <c r="I15" i="16"/>
  <c r="I16" i="16"/>
  <c r="K16" i="16"/>
  <c r="I17" i="16"/>
  <c r="K17" i="16"/>
  <c r="I18" i="16"/>
  <c r="K18" i="16"/>
  <c r="I19" i="16"/>
  <c r="B20" i="16"/>
  <c r="C20" i="16"/>
  <c r="D20" i="16"/>
  <c r="E20" i="16"/>
  <c r="F20" i="16"/>
  <c r="G20" i="16"/>
  <c r="H20" i="16"/>
  <c r="I21" i="16"/>
  <c r="I22" i="16"/>
  <c r="I23" i="16"/>
  <c r="I24" i="16"/>
  <c r="B25" i="16"/>
  <c r="C25" i="16"/>
  <c r="D25" i="16"/>
  <c r="E25" i="16"/>
  <c r="F25" i="16"/>
  <c r="G25" i="16"/>
  <c r="H25" i="16"/>
  <c r="I15" i="15"/>
  <c r="I16" i="15"/>
  <c r="K16" i="15"/>
  <c r="I17" i="15"/>
  <c r="K17" i="15"/>
  <c r="I18" i="15"/>
  <c r="K18" i="15"/>
  <c r="I19" i="15"/>
  <c r="B20" i="15"/>
  <c r="C20" i="15"/>
  <c r="D20" i="15"/>
  <c r="E20" i="15"/>
  <c r="F20" i="15"/>
  <c r="G20" i="15"/>
  <c r="H20" i="15"/>
  <c r="I21" i="15"/>
  <c r="I22" i="15"/>
  <c r="I23" i="15"/>
  <c r="I24" i="15"/>
  <c r="B25" i="15"/>
  <c r="C25" i="15"/>
  <c r="D25" i="15"/>
  <c r="E25" i="15"/>
  <c r="F25" i="15"/>
  <c r="G25" i="15"/>
  <c r="H25" i="15"/>
  <c r="I15" i="14"/>
  <c r="I16" i="14"/>
  <c r="K16" i="14"/>
  <c r="I17" i="14"/>
  <c r="K17" i="14"/>
  <c r="I18" i="14"/>
  <c r="K18" i="14"/>
  <c r="I19" i="14"/>
  <c r="B20" i="14"/>
  <c r="C20" i="14"/>
  <c r="D20" i="14"/>
  <c r="E20" i="14"/>
  <c r="F20" i="14"/>
  <c r="G20" i="14"/>
  <c r="H20" i="14"/>
  <c r="I21" i="14"/>
  <c r="I22" i="14"/>
  <c r="I23" i="14"/>
  <c r="I24" i="14"/>
  <c r="B25" i="14"/>
  <c r="C25" i="14"/>
  <c r="D25" i="14"/>
  <c r="E25" i="14"/>
  <c r="F25" i="14"/>
  <c r="G25" i="14"/>
  <c r="H25" i="14"/>
  <c r="I15" i="13"/>
  <c r="I16" i="13"/>
  <c r="K16" i="13"/>
  <c r="I17" i="13"/>
  <c r="K17" i="13"/>
  <c r="I18" i="13"/>
  <c r="K18" i="13"/>
  <c r="I19" i="13"/>
  <c r="B20" i="13"/>
  <c r="C20" i="13"/>
  <c r="D20" i="13"/>
  <c r="E20" i="13"/>
  <c r="F20" i="13"/>
  <c r="G20" i="13"/>
  <c r="H20" i="13"/>
  <c r="I21" i="13"/>
  <c r="I22" i="13"/>
  <c r="I23" i="13"/>
  <c r="I24" i="13"/>
  <c r="B25" i="13"/>
  <c r="C25" i="13"/>
  <c r="D25" i="13"/>
  <c r="E25" i="13"/>
  <c r="F25" i="13"/>
  <c r="G25" i="13"/>
  <c r="H25" i="13"/>
  <c r="I15" i="12"/>
  <c r="I16" i="12"/>
  <c r="K16" i="12"/>
  <c r="I17" i="12"/>
  <c r="K17" i="12"/>
  <c r="I18" i="12"/>
  <c r="K18" i="12"/>
  <c r="I19" i="12"/>
  <c r="B20" i="12"/>
  <c r="C20" i="12"/>
  <c r="D20" i="12"/>
  <c r="E20" i="12"/>
  <c r="F20" i="12"/>
  <c r="G20" i="12"/>
  <c r="H20" i="12"/>
  <c r="I21" i="12"/>
  <c r="I22" i="12"/>
  <c r="I23" i="12"/>
  <c r="I24" i="12"/>
  <c r="B25" i="12"/>
  <c r="C25" i="12"/>
  <c r="D25" i="12"/>
  <c r="E25" i="12"/>
  <c r="F25" i="12"/>
  <c r="G25" i="12"/>
  <c r="H25" i="12"/>
  <c r="I15" i="11"/>
  <c r="I16" i="11"/>
  <c r="K16" i="11"/>
  <c r="I17" i="11"/>
  <c r="K17" i="11"/>
  <c r="I18" i="11"/>
  <c r="K18" i="11"/>
  <c r="I19" i="11"/>
  <c r="B20" i="11"/>
  <c r="C20" i="11"/>
  <c r="D20" i="11"/>
  <c r="E20" i="11"/>
  <c r="F20" i="11"/>
  <c r="G20" i="11"/>
  <c r="H20" i="11"/>
  <c r="I21" i="11"/>
  <c r="I22" i="11"/>
  <c r="I23" i="11"/>
  <c r="I24" i="11"/>
  <c r="B25" i="11"/>
  <c r="C25" i="11"/>
  <c r="D25" i="11"/>
  <c r="E25" i="11"/>
  <c r="F25" i="11"/>
  <c r="G25" i="11"/>
  <c r="H25" i="11"/>
  <c r="I25" i="11" l="1"/>
  <c r="I25" i="15"/>
  <c r="I20" i="12"/>
  <c r="I20" i="16"/>
  <c r="I20" i="18"/>
  <c r="I25" i="12"/>
  <c r="I25" i="14"/>
  <c r="I25" i="16"/>
  <c r="I25" i="18"/>
  <c r="I20" i="11"/>
  <c r="I20" i="13"/>
  <c r="I20" i="15"/>
  <c r="I20" i="17"/>
  <c r="I20" i="19"/>
  <c r="I25" i="13"/>
  <c r="I25" i="17"/>
  <c r="I25" i="19"/>
  <c r="I20" i="14"/>
  <c r="I15" i="10"/>
  <c r="I16" i="10"/>
  <c r="K16" i="10"/>
  <c r="I17" i="10"/>
  <c r="K17" i="10"/>
  <c r="I18" i="10"/>
  <c r="K18" i="10"/>
  <c r="I19" i="10"/>
  <c r="B20" i="10"/>
  <c r="C20" i="10"/>
  <c r="D20" i="10"/>
  <c r="E20" i="10"/>
  <c r="F20" i="10"/>
  <c r="G20" i="10"/>
  <c r="H20" i="10"/>
  <c r="I21" i="10"/>
  <c r="I22" i="10"/>
  <c r="I23" i="10"/>
  <c r="I24" i="10"/>
  <c r="B25" i="10"/>
  <c r="C25" i="10"/>
  <c r="D25" i="10"/>
  <c r="E25" i="10"/>
  <c r="F25" i="10"/>
  <c r="G25" i="10"/>
  <c r="H25" i="10"/>
  <c r="I15" i="9"/>
  <c r="I16" i="9"/>
  <c r="K16" i="9"/>
  <c r="I17" i="9"/>
  <c r="K17" i="9"/>
  <c r="I18" i="9"/>
  <c r="K18" i="9"/>
  <c r="I19" i="9"/>
  <c r="B20" i="9"/>
  <c r="C20" i="9"/>
  <c r="D20" i="9"/>
  <c r="E20" i="9"/>
  <c r="F20" i="9"/>
  <c r="G20" i="9"/>
  <c r="H20" i="9"/>
  <c r="I21" i="9"/>
  <c r="I22" i="9"/>
  <c r="I23" i="9"/>
  <c r="I24" i="9"/>
  <c r="B25" i="9"/>
  <c r="C25" i="9"/>
  <c r="D25" i="9"/>
  <c r="E25" i="9"/>
  <c r="F25" i="9"/>
  <c r="G25" i="9"/>
  <c r="H25" i="9"/>
  <c r="I15" i="7"/>
  <c r="I16" i="7"/>
  <c r="K16" i="7"/>
  <c r="I17" i="7"/>
  <c r="K17" i="7"/>
  <c r="I18" i="7"/>
  <c r="K18" i="7"/>
  <c r="I19" i="7"/>
  <c r="B20" i="7"/>
  <c r="C20" i="7"/>
  <c r="D20" i="7"/>
  <c r="E20" i="7"/>
  <c r="F20" i="7"/>
  <c r="G20" i="7"/>
  <c r="H20" i="7"/>
  <c r="I21" i="7"/>
  <c r="I22" i="7"/>
  <c r="I23" i="7"/>
  <c r="I24" i="7"/>
  <c r="B25" i="7"/>
  <c r="C25" i="7"/>
  <c r="D25" i="7"/>
  <c r="E25" i="7"/>
  <c r="F25" i="7"/>
  <c r="G25" i="7"/>
  <c r="H25" i="7"/>
  <c r="I15" i="5"/>
  <c r="I16" i="5"/>
  <c r="K16" i="5"/>
  <c r="I17" i="5"/>
  <c r="K17" i="5"/>
  <c r="I18" i="5"/>
  <c r="K18" i="5"/>
  <c r="I19" i="5"/>
  <c r="B20" i="5"/>
  <c r="C20" i="5"/>
  <c r="D20" i="5"/>
  <c r="E20" i="5"/>
  <c r="F20" i="5"/>
  <c r="G20" i="5"/>
  <c r="H20" i="5"/>
  <c r="I21" i="5"/>
  <c r="I22" i="5"/>
  <c r="I23" i="5"/>
  <c r="I24" i="5"/>
  <c r="B25" i="5"/>
  <c r="C25" i="5"/>
  <c r="D25" i="5"/>
  <c r="E25" i="5"/>
  <c r="F25" i="5"/>
  <c r="G25" i="5"/>
  <c r="H25" i="5"/>
  <c r="I20" i="5" l="1"/>
  <c r="I20" i="7"/>
  <c r="I20" i="9"/>
  <c r="I20" i="10"/>
  <c r="I25" i="5"/>
  <c r="I25" i="7"/>
  <c r="I25" i="9"/>
  <c r="I25" i="10"/>
  <c r="D25" i="1"/>
  <c r="D15" i="23" s="1"/>
  <c r="C25" i="1"/>
  <c r="C15" i="23" s="1"/>
  <c r="B25" i="1"/>
  <c r="B15" i="23" s="1"/>
  <c r="D20" i="1"/>
  <c r="C20" i="1"/>
  <c r="B20" i="1"/>
  <c r="I23" i="1"/>
  <c r="I22" i="1"/>
  <c r="I15" i="1"/>
  <c r="H25" i="1" l="1"/>
  <c r="H15" i="23" s="1"/>
  <c r="G25" i="1"/>
  <c r="G15" i="23" s="1"/>
  <c r="F25" i="1"/>
  <c r="F15" i="23" s="1"/>
  <c r="E25" i="1"/>
  <c r="E15" i="23" s="1"/>
  <c r="I24" i="1"/>
  <c r="I21" i="1"/>
  <c r="H20" i="1"/>
  <c r="G20" i="1"/>
  <c r="F20" i="1"/>
  <c r="E20" i="1"/>
  <c r="I19" i="1"/>
  <c r="I18" i="1"/>
  <c r="I17" i="1"/>
  <c r="I16" i="1"/>
  <c r="K18" i="1"/>
  <c r="I15" i="23" l="1"/>
  <c r="I25" i="1"/>
  <c r="I20" i="1"/>
  <c r="K17" i="1"/>
  <c r="K16" i="1"/>
</calcChain>
</file>

<file path=xl/sharedStrings.xml><?xml version="1.0" encoding="utf-8"?>
<sst xmlns="http://schemas.openxmlformats.org/spreadsheetml/2006/main" count="564" uniqueCount="88">
  <si>
    <t>Total Expense</t>
  </si>
  <si>
    <t>All Prior Fiscal Years</t>
  </si>
  <si>
    <t>Total Revenue</t>
  </si>
  <si>
    <t>Unfunded</t>
  </si>
  <si>
    <t>Revenue or Expense Category</t>
  </si>
  <si>
    <t>TOTAL VS EXP</t>
  </si>
  <si>
    <t>TOTAL VS REV</t>
  </si>
  <si>
    <t>REV VS EXP</t>
  </si>
  <si>
    <t>-0- CHECK</t>
  </si>
  <si>
    <t>Project Description, Milestones and Service Impact</t>
  </si>
  <si>
    <t>Permit/Fees Revenue</t>
  </si>
  <si>
    <t>Grant Revenue</t>
  </si>
  <si>
    <t>Loans Revenue</t>
  </si>
  <si>
    <t>Planning/Design Expense</t>
  </si>
  <si>
    <t>Construction Expense</t>
  </si>
  <si>
    <t>Other Expense</t>
  </si>
  <si>
    <t>Land Expense</t>
  </si>
  <si>
    <t>Fiscal Year 2019</t>
  </si>
  <si>
    <t>Fiscal Year 2020</t>
  </si>
  <si>
    <t>Fiscal Year 2021</t>
  </si>
  <si>
    <t>Fiscal Year 2022</t>
  </si>
  <si>
    <t>Fiscal Year 2023</t>
  </si>
  <si>
    <t>Fiscal Year  
2024 &amp; Future</t>
  </si>
  <si>
    <t>LIBRARY SERVICES DEPARTMENT</t>
  </si>
  <si>
    <t>Ad Valorem Revenue</t>
  </si>
  <si>
    <t>Paint the interior of the Catherine Schweinsberg Rood Central Library, after completion of the roof replacement.  This project is part of Library 
Services' five year facilities repair program.  The service impact for this project is to enhance the library experience for patrons, and to provide 
continued maintenance and upkeep of our facilities.</t>
  </si>
  <si>
    <t>Project Total: $160,160</t>
  </si>
  <si>
    <t>Project Total: $160,000</t>
  </si>
  <si>
    <t>LIBRARY SERVICES</t>
  </si>
  <si>
    <t>Project Total: $50,000</t>
  </si>
  <si>
    <t>Replace underground plumbing from the library to the city connection.  The underground plumbing is old and in need of replacement.  The Service 
Impact of this project is continued maintenance and upkeep of Library Services facilities.</t>
  </si>
  <si>
    <t>Project Total: $35,000</t>
  </si>
  <si>
    <t>Project Total: $100,000</t>
  </si>
  <si>
    <t>Project Total: $120,000</t>
  </si>
  <si>
    <t xml:space="preserve">Replace old, worn, outdated flooring material throughout Brevard County Library Services library system.  The goal is three to four flooring replacements
per year until flooring at all seventeen libraries has been replaced.  The Service Impact is an increased library experience for library patrons, and 
continued maintenance and upkeep of Library Services facilities.  </t>
  </si>
  <si>
    <t>Project Total: $5,889,643</t>
  </si>
  <si>
    <t>Repair or replace the flat roof section of the Melbourne Library roof.  The Service Impact for this project is continued maintenance and upkeep of 
Library Services facilities.</t>
  </si>
  <si>
    <t xml:space="preserve">Replace underground plumbing at various libraries due to age and deterioration.  The Service Impact for this project is continued maintenance and 
upkeep of Library Services facilities. </t>
  </si>
  <si>
    <t>Project Total: $200,000</t>
  </si>
  <si>
    <t>Project Total: $3,050,000</t>
  </si>
  <si>
    <t>Renovate meeting room #1 and meeting room #2 at the Catherine Schweinsberg Rood Central Library.  These two large meeting rooms are used 
continually by the public, by the library for library programming and by Brevard County for training and meetings.  The renovation will include new 
flooring, a new sound system, new window coverings and new tables and chairs.  The Service Impact for this project is continued maintenance and
upkeep of Library Services facilities.</t>
  </si>
  <si>
    <t>Project Total: $150,000</t>
  </si>
  <si>
    <t>Project Total: $645,000</t>
  </si>
  <si>
    <t>Replace the air conditioning system at the West Melbourne Library.  The air conditioning system is old and continually in need of repairs.  The Service
Impact of this project is the comfort of library patrons and employees, the protection of the library media collection and the continued maintenance
and upkeep of Library Services facilities.</t>
  </si>
  <si>
    <t>Project Total: $300,000</t>
  </si>
  <si>
    <t>Repave the front and back parking lots at the West Melbourne Library, including striping and signs.  The Service Impact is increased safety for library
patrons and continued maintenance and upkeep of Library Services facilities.</t>
  </si>
  <si>
    <t>Project Total: $65,000</t>
  </si>
  <si>
    <t>Repair potholes and repave the public parking lot at the Catherine Schweinsberg Rood Central Library, including new striping and signs.  The Service
Impact for this project is a safer public parking lot, and continued maintenance and upkeep of Library Services facilities.</t>
  </si>
  <si>
    <t>Project Total: $125,000</t>
  </si>
  <si>
    <t>Mold has been identified at several libraries, and several more projects may be identified as the result of two damaging hurricane seasons in a row. 
This project will provide funding for mold remediation.  The service impact of this project is the safety of library patrons and employees.</t>
  </si>
  <si>
    <t>Project Total: $1,741,000</t>
  </si>
  <si>
    <t>Project Total: $123,025</t>
  </si>
  <si>
    <t>Donations</t>
  </si>
  <si>
    <t>Remove a wall and replace it with a glass block wall to create study rooms at the South Mainland Library.  Renovations are made possible by a 
donation from the estate of Charles Gallagher and other patron donations.</t>
  </si>
  <si>
    <t>Project Timeline: October 1, 2019 through September 30, 2020</t>
  </si>
  <si>
    <t>Funded Program #: N/A</t>
  </si>
  <si>
    <t>Project Timeline: February 1, 2018 through September 30, 2020</t>
  </si>
  <si>
    <t>Project Timeline: October 1, 2019 to September 30, 2020</t>
  </si>
  <si>
    <t>Project Timeline: October 1, 2019 through April 30, 2020</t>
  </si>
  <si>
    <t>Project Timeline: July, 2018 through September 30, 2023</t>
  </si>
  <si>
    <t>Project Timeline: October 2, 2019 through September 30, 2024</t>
  </si>
  <si>
    <t>Project Timeline: October 1, 2019 through September 30, 2023</t>
  </si>
  <si>
    <t xml:space="preserve">PROGRAM NAME: LIBRARY SERVICES   </t>
  </si>
  <si>
    <t>PROJECT TITLE: SOUTH MAINLAND LIBRARY RENOVATIONS</t>
  </si>
  <si>
    <t>PROJECT TITLE: CATHERINE S. ROOD CENTRAL LIBRARY ROOF REPAIRS</t>
  </si>
  <si>
    <t xml:space="preserve">PROGRAM NAME: LIBRARY SERVICES </t>
  </si>
  <si>
    <t>PROJECT TITLE: CATHERINE SCHWEINSBERG ROOD CENTRAL LIBRARY INTERIOR PAINT</t>
  </si>
  <si>
    <t>PROJECT TITLE: CATHERINE SCHWEINSBERG ROOD CENTRAL LIBRARY RENOVATE MEETING ROOM #1 AND #2</t>
  </si>
  <si>
    <t>PROJECT TITLE: CATHERINE SCHWEINSBERG ROOD CENTRAL LIBRARY PARKING LOT REPAVING</t>
  </si>
  <si>
    <t>PROGRAM NAME: LIBRARY SERVICES</t>
  </si>
  <si>
    <t>PROJECT TITLE: PALM BAY LIBRARY PLUMBING REPLACEMENT</t>
  </si>
  <si>
    <t>PROJECT TITLE: COCOA BEACH LIBRARY MOLD REMEDIATION PHASE II-A/C CONTROLS</t>
  </si>
  <si>
    <t>PROJECT TITLE: FRANKLIN T. DEGROODT LIBRARY PARKING LOT REPAVING</t>
  </si>
  <si>
    <t>PROJECT TITLE: MELBOURNE LIBRARY ROOF REPAIR</t>
  </si>
  <si>
    <t>PROJECT TITLE: WEST MELBOURNE LIBRARY AIR CONDITIONING REPLACEMENT</t>
  </si>
  <si>
    <t>PROJECT TITLE: WEST MELBOURNE LIBRARY PARKING LOT REPAVING</t>
  </si>
  <si>
    <t>PROJECT TITLE: VARIOUS LIBRARIES FLOORING REPLACEMENT</t>
  </si>
  <si>
    <t>PROJECT TITLE: VARIOUS LIBRARIES PLUMBING REPLACEMENT</t>
  </si>
  <si>
    <t>PROJECT TITLE: VARIOUS LIBRARIES RESTROOM REPLACEMENTS</t>
  </si>
  <si>
    <t>PROJECT TITLE: VARIOUS LIBRARIES MOLD REMEDIATION</t>
  </si>
  <si>
    <t xml:space="preserve">The Catherine Schweinsberg Rood Central Library roof is made up of various flat and tile sections.  Installed in 1989 with a 20 year life expectancy, the
roof is ten years beyond its recommended replacement and needs to be replaced.  The project includes architectural and engineering services through
a roof consultant, asbestos survey, and repair and replacement of the roof.  The service impact for this project is continuing maintenance and upkeep of our facilities, and increased protection of our inventory of library media.  </t>
  </si>
  <si>
    <t xml:space="preserve">The Cocoa Beach Library has had mold issues related to the air conditioning system.  The system is made up of four units.  HVAC contractor suspects that faulty controls are causing the mold issues.  Replacement of the controls will result in proper air conditioning throughout the facility and correct future mold issues.  The Service Impact of this project is safety and comfort of library patrons and employees. </t>
  </si>
  <si>
    <t>Repair the sink hole in the disabled parking area and repave the parking lot, including new striping and signs.  The Service Impact for this project
is increased safety and continued maintenance and upkeep of Library Services facilities.</t>
  </si>
  <si>
    <t>Renovate the public restrooms across all seventeen public libraries.  Restrooms will be demolished and new, A D A compliant public restrooms will 
be re-constructed.  The goal is two to three restrooms per year.  Mims Library, Titusville Library and Cocoa Beach Library were completed in F Y 2018. 
Dr. Martin Luther King Library and the Palm Bay Library will be completed in F Y 2019.  The Service Impact for this project is to enhance the library experience for the patron, and continued maintenance and upkeep of Library Services facilities.</t>
  </si>
  <si>
    <t xml:space="preserve">Replace the Outside Air Unit and upgrade the Building Automation System in the Eau Gallie Library air conditioning unit, as recommended by H V A C Contractor in F Y 2020.  The Service Impact for this project is increased efficiency and longevity of the air conditioning system, and continued maintenance and upkeep of Library Services facilities.  </t>
  </si>
  <si>
    <t>PROJECT TITLE: H V A C CONTRACTOR RECOMMENDED AIR CONDITIONING UPGRADES</t>
  </si>
  <si>
    <t>PROJECT TITLE: WEST MELBOURNE LIBRARY MOLD REMEDIATION AND RESTROOM  RENOVATIONS</t>
  </si>
  <si>
    <t xml:space="preserve">Renovate the public restrooms at the West Melbourne Library.  Mold was discovered in the women's public restroom and the adjacent fiction books area.  Mold remediation and sanitization will be performed in these areas and new, A D A compliant public restrooms wil be re-constructed.  The service impact for this project is the comfort, safety and convenience of patrons, and the continued maintenance and upkeep of Library Services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</si>
</sst>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9" x14ac:knownFonts="1">
    <font>
      <sz val="11"/>
      <color theme="1"/>
      <name val="Calibri"/>
      <family val="2"/>
      <scheme val="minor"/>
    </font>
    <font>
      <sz val="11"/>
      <color theme="1"/>
      <name val="Calibri"/>
      <family val="2"/>
      <scheme val="minor"/>
    </font>
    <font>
      <sz val="9"/>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9"/>
      <color theme="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sz val="10"/>
      <name val="Calibri"/>
      <family val="2"/>
      <scheme val="minor"/>
    </font>
    <font>
      <b/>
      <sz val="11"/>
      <color theme="1"/>
      <name val="Calibri"/>
      <family val="2"/>
      <scheme val="minor"/>
    </font>
    <font>
      <b/>
      <i/>
      <sz val="11"/>
      <name val="Calibri"/>
      <family val="2"/>
      <scheme val="minor"/>
    </font>
    <font>
      <sz val="8"/>
      <name val="Calibri"/>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9" fillId="0" borderId="1">
      <alignment horizontal="centerContinuous"/>
    </xf>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3" fontId="13"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2" fillId="0" borderId="0"/>
    <xf numFmtId="0" fontId="14"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22" fillId="0" borderId="0" applyFont="0" applyFill="0" applyBorder="0" applyAlignment="0" applyProtection="0"/>
    <xf numFmtId="9" fontId="2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23" fillId="0" borderId="0">
      <alignment horizontal="center"/>
    </xf>
    <xf numFmtId="0" fontId="12" fillId="0" borderId="0"/>
    <xf numFmtId="0" fontId="12" fillId="0" borderId="0"/>
    <xf numFmtId="2" fontId="23"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39">
    <xf numFmtId="0" fontId="0" fillId="0" borderId="0" xfId="0"/>
    <xf numFmtId="0" fontId="4" fillId="0" borderId="0" xfId="0" applyFont="1" applyBorder="1"/>
    <xf numFmtId="0" fontId="4" fillId="0" borderId="0" xfId="0" applyFont="1" applyBorder="1" applyAlignment="1">
      <alignment horizontal="left"/>
    </xf>
    <xf numFmtId="0" fontId="5" fillId="0" borderId="0" xfId="0" applyFont="1" applyBorder="1"/>
    <xf numFmtId="164" fontId="0" fillId="0" borderId="0" xfId="0" applyNumberFormat="1"/>
    <xf numFmtId="0" fontId="7" fillId="0" borderId="0" xfId="0" quotePrefix="1" applyFont="1"/>
    <xf numFmtId="0" fontId="5" fillId="0" borderId="0" xfId="0" applyFont="1" applyBorder="1" applyAlignment="1"/>
    <xf numFmtId="0" fontId="6" fillId="0" borderId="0" xfId="0" applyFont="1" applyBorder="1" applyAlignment="1"/>
    <xf numFmtId="0" fontId="4" fillId="0" borderId="0" xfId="0" applyFont="1" applyBorder="1" applyAlignment="1">
      <alignment vertical="top" wrapText="1"/>
    </xf>
    <xf numFmtId="0" fontId="6" fillId="0" borderId="0" xfId="0" applyFont="1" applyBorder="1" applyAlignment="1">
      <alignment horizontal="left"/>
    </xf>
    <xf numFmtId="0" fontId="4" fillId="0" borderId="0" xfId="0" applyFont="1" applyBorder="1" applyAlignment="1">
      <alignment horizontal="center" vertical="center" wrapText="1"/>
    </xf>
    <xf numFmtId="164" fontId="3" fillId="0" borderId="0" xfId="0" applyNumberFormat="1" applyFont="1" applyBorder="1" applyAlignment="1">
      <alignment horizontal="left"/>
    </xf>
    <xf numFmtId="164" fontId="5" fillId="0" borderId="0" xfId="0" applyNumberFormat="1" applyFont="1" applyBorder="1"/>
    <xf numFmtId="0" fontId="0" fillId="0" borderId="0" xfId="0" applyBorder="1"/>
    <xf numFmtId="0" fontId="4" fillId="0" borderId="0" xfId="0" applyFont="1" applyFill="1" applyBorder="1" applyAlignment="1">
      <alignment horizontal="center" vertical="center" wrapText="1"/>
    </xf>
    <xf numFmtId="164" fontId="4" fillId="0" borderId="0" xfId="0" applyNumberFormat="1" applyFont="1" applyBorder="1" applyAlignment="1">
      <alignment horizontal="left"/>
    </xf>
    <xf numFmtId="164" fontId="4" fillId="0" borderId="0" xfId="0" applyNumberFormat="1" applyFont="1" applyBorder="1" applyAlignment="1">
      <alignment horizontal="center" vertical="center" wrapText="1"/>
    </xf>
    <xf numFmtId="0" fontId="8"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center" wrapText="1"/>
    </xf>
    <xf numFmtId="164" fontId="3" fillId="0" borderId="0" xfId="0" applyNumberFormat="1" applyFont="1" applyBorder="1" applyAlignment="1"/>
    <xf numFmtId="0" fontId="24" fillId="0" borderId="0" xfId="0" applyFont="1" applyBorder="1" applyAlignment="1"/>
    <xf numFmtId="164" fontId="3" fillId="0" borderId="0" xfId="0" applyNumberFormat="1" applyFont="1" applyBorder="1" applyAlignment="1">
      <alignment horizontal="left"/>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0" fontId="26" fillId="0" borderId="0" xfId="0" applyFont="1"/>
    <xf numFmtId="164" fontId="27" fillId="0" borderId="0" xfId="0" applyNumberFormat="1" applyFont="1" applyBorder="1" applyAlignment="1">
      <alignment horizontal="left" indent="1"/>
    </xf>
    <xf numFmtId="164" fontId="6" fillId="0" borderId="0" xfId="0" applyNumberFormat="1" applyFont="1" applyBorder="1" applyAlignment="1">
      <alignment horizontal="left"/>
    </xf>
    <xf numFmtId="164" fontId="3" fillId="0" borderId="0" xfId="0" applyNumberFormat="1" applyFont="1" applyBorder="1" applyAlignment="1">
      <alignment horizontal="left"/>
    </xf>
    <xf numFmtId="164" fontId="28" fillId="0" borderId="0" xfId="0" applyNumberFormat="1" applyFont="1" applyFill="1" applyBorder="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left" vertical="top"/>
    </xf>
    <xf numFmtId="164" fontId="3" fillId="0" borderId="0" xfId="0" applyNumberFormat="1" applyFont="1" applyBorder="1" applyAlignment="1">
      <alignment horizontal="left"/>
    </xf>
    <xf numFmtId="164" fontId="2" fillId="0" borderId="0" xfId="0" applyNumberFormat="1" applyFont="1" applyFill="1" applyBorder="1" applyAlignment="1">
      <alignment horizontal="center" vertical="center"/>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234">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0000000}" name="Table141721" displayName="Table141721" ref="A3:I15" totalsRowShown="0" headerRowDxfId="233" dataDxfId="231" headerRowBorderDxfId="232" tableBorderDxfId="230">
  <tableColumns count="9">
    <tableColumn id="1" xr3:uid="{00000000-0010-0000-0000-000001000000}" name="Revenue or Expense Category" dataDxfId="229"/>
    <tableColumn id="3" xr3:uid="{00000000-0010-0000-0000-000003000000}" name="All Prior Fiscal Years" dataDxfId="228"/>
    <tableColumn id="4" xr3:uid="{00000000-0010-0000-0000-000004000000}" name="Fiscal Year 2019" dataDxfId="227"/>
    <tableColumn id="5" xr3:uid="{00000000-0010-0000-0000-000005000000}" name="Fiscal Year 2020" dataDxfId="226"/>
    <tableColumn id="6" xr3:uid="{00000000-0010-0000-0000-000006000000}" name="Fiscal Year 2021" dataDxfId="225"/>
    <tableColumn id="7" xr3:uid="{00000000-0010-0000-0000-000007000000}" name="Fiscal Year 2022" dataDxfId="224"/>
    <tableColumn id="8" xr3:uid="{00000000-0010-0000-0000-000008000000}" name="Fiscal Year 2023" dataDxfId="223"/>
    <tableColumn id="9" xr3:uid="{00000000-0010-0000-0000-000009000000}" name="Fiscal Year  _x000a_2024 &amp; Future" dataDxfId="222"/>
    <tableColumn id="10" xr3:uid="{00000000-0010-0000-0000-00000A000000}" name="Total Revenue" dataDxfId="221">
      <calculatedColumnFormula>SUM(B4:H4)</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1410" displayName="Table1410" ref="A14:I25" totalsRowShown="0" headerRowDxfId="116" dataDxfId="114" headerRowBorderDxfId="115" tableBorderDxfId="113">
  <tableColumns count="9">
    <tableColumn id="1" xr3:uid="{00000000-0010-0000-0900-000001000000}" name="Revenue or Expense Category" dataDxfId="112"/>
    <tableColumn id="3" xr3:uid="{00000000-0010-0000-0900-000003000000}" name="All Prior Fiscal Years" dataDxfId="111"/>
    <tableColumn id="4" xr3:uid="{00000000-0010-0000-0900-000004000000}" name="Fiscal Year 2019" dataDxfId="110"/>
    <tableColumn id="5" xr3:uid="{00000000-0010-0000-0900-000005000000}" name="Fiscal Year 2020" dataDxfId="109"/>
    <tableColumn id="6" xr3:uid="{00000000-0010-0000-0900-000006000000}" name="Fiscal Year 2021" dataDxfId="108"/>
    <tableColumn id="7" xr3:uid="{00000000-0010-0000-0900-000007000000}" name="Fiscal Year 2022" dataDxfId="107"/>
    <tableColumn id="8" xr3:uid="{00000000-0010-0000-0900-000008000000}" name="Fiscal Year 2023" dataDxfId="106"/>
    <tableColumn id="9" xr3:uid="{00000000-0010-0000-0900-000009000000}" name="Fiscal Year  _x000a_2024 &amp; Future" dataDxfId="105"/>
    <tableColumn id="10" xr3:uid="{00000000-0010-0000-0900-00000A000000}" name="Total Revenue" dataDxfId="104">
      <calculatedColumnFormula>SUM(B15:H15)</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Table1415" displayName="Table1415" ref="A14:I25" totalsRowShown="0" headerRowDxfId="103" dataDxfId="101" headerRowBorderDxfId="102" tableBorderDxfId="100">
  <tableColumns count="9">
    <tableColumn id="1" xr3:uid="{00000000-0010-0000-0A00-000001000000}" name="Revenue or Expense Category" dataDxfId="99"/>
    <tableColumn id="3" xr3:uid="{00000000-0010-0000-0A00-000003000000}" name="All Prior Fiscal Years" dataDxfId="98"/>
    <tableColumn id="4" xr3:uid="{00000000-0010-0000-0A00-000004000000}" name="Fiscal Year 2019" dataDxfId="97"/>
    <tableColumn id="5" xr3:uid="{00000000-0010-0000-0A00-000005000000}" name="Fiscal Year 2020" dataDxfId="96"/>
    <tableColumn id="6" xr3:uid="{00000000-0010-0000-0A00-000006000000}" name="Fiscal Year 2021" dataDxfId="95"/>
    <tableColumn id="7" xr3:uid="{00000000-0010-0000-0A00-000007000000}" name="Fiscal Year 2022" dataDxfId="94"/>
    <tableColumn id="8" xr3:uid="{00000000-0010-0000-0A00-000008000000}" name="Fiscal Year 2023" dataDxfId="93"/>
    <tableColumn id="9" xr3:uid="{00000000-0010-0000-0A00-000009000000}" name="Fiscal Year  _x000a_2024 &amp; Future" dataDxfId="92"/>
    <tableColumn id="10" xr3:uid="{00000000-0010-0000-0A00-00000A000000}" name="Total Revenue" dataDxfId="91">
      <calculatedColumnFormula>SUM(B15:H15)</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B000000}" name="Table1416" displayName="Table1416" ref="A14:I25" totalsRowShown="0" headerRowDxfId="90" dataDxfId="88" headerRowBorderDxfId="89" tableBorderDxfId="87">
  <tableColumns count="9">
    <tableColumn id="1" xr3:uid="{00000000-0010-0000-0B00-000001000000}" name="Revenue or Expense Category" dataDxfId="86"/>
    <tableColumn id="3" xr3:uid="{00000000-0010-0000-0B00-000003000000}" name="All Prior Fiscal Years" dataDxfId="85"/>
    <tableColumn id="4" xr3:uid="{00000000-0010-0000-0B00-000004000000}" name="Fiscal Year 2019" dataDxfId="84"/>
    <tableColumn id="5" xr3:uid="{00000000-0010-0000-0B00-000005000000}" name="Fiscal Year 2020" dataDxfId="83"/>
    <tableColumn id="6" xr3:uid="{00000000-0010-0000-0B00-000006000000}" name="Fiscal Year 2021" dataDxfId="82"/>
    <tableColumn id="7" xr3:uid="{00000000-0010-0000-0B00-000007000000}" name="Fiscal Year 2022" dataDxfId="81"/>
    <tableColumn id="8" xr3:uid="{00000000-0010-0000-0B00-000008000000}" name="Fiscal Year 2023" dataDxfId="80"/>
    <tableColumn id="9" xr3:uid="{00000000-0010-0000-0B00-000009000000}" name="Fiscal Year  _x000a_2024 &amp; Future" dataDxfId="79"/>
    <tableColumn id="10" xr3:uid="{00000000-0010-0000-0B00-00000A000000}" name="Total Revenue" dataDxfId="78">
      <calculatedColumnFormula>SUM(B15:H15)</calculatedColumnFormula>
    </tableColumn>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C000000}" name="Table143" displayName="Table143" ref="A14:I25" totalsRowShown="0" headerRowDxfId="77" dataDxfId="75" headerRowBorderDxfId="76" tableBorderDxfId="74">
  <tableColumns count="9">
    <tableColumn id="1" xr3:uid="{00000000-0010-0000-0C00-000001000000}" name="Revenue or Expense Category" dataDxfId="73"/>
    <tableColumn id="3" xr3:uid="{00000000-0010-0000-0C00-000003000000}" name="All Prior Fiscal Years" dataDxfId="72"/>
    <tableColumn id="4" xr3:uid="{00000000-0010-0000-0C00-000004000000}" name="Fiscal Year 2019" dataDxfId="71"/>
    <tableColumn id="5" xr3:uid="{00000000-0010-0000-0C00-000005000000}" name="Fiscal Year 2020" dataDxfId="70"/>
    <tableColumn id="6" xr3:uid="{00000000-0010-0000-0C00-000006000000}" name="Fiscal Year 2021" dataDxfId="69"/>
    <tableColumn id="7" xr3:uid="{00000000-0010-0000-0C00-000007000000}" name="Fiscal Year 2022" dataDxfId="68"/>
    <tableColumn id="8" xr3:uid="{00000000-0010-0000-0C00-000008000000}" name="Fiscal Year 2023" dataDxfId="67"/>
    <tableColumn id="9" xr3:uid="{00000000-0010-0000-0C00-000009000000}" name="Fiscal Year  _x000a_2024 &amp; Future" dataDxfId="66"/>
    <tableColumn id="10" xr3:uid="{00000000-0010-0000-0C00-00000A000000}" name="Total Revenue" dataDxfId="65">
      <calculatedColumnFormula>SUM(B15:H15)</calculatedColumnFormula>
    </tableColum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149" displayName="Table149" ref="A14:I25" totalsRowShown="0" headerRowDxfId="64" dataDxfId="62" headerRowBorderDxfId="63" tableBorderDxfId="61">
  <tableColumns count="9">
    <tableColumn id="1" xr3:uid="{00000000-0010-0000-0D00-000001000000}" name="Revenue or Expense Category" dataDxfId="60"/>
    <tableColumn id="3" xr3:uid="{00000000-0010-0000-0D00-000003000000}" name="All Prior Fiscal Years" dataDxfId="59"/>
    <tableColumn id="4" xr3:uid="{00000000-0010-0000-0D00-000004000000}" name="Fiscal Year 2019" dataDxfId="58"/>
    <tableColumn id="5" xr3:uid="{00000000-0010-0000-0D00-000005000000}" name="Fiscal Year 2020" dataDxfId="57"/>
    <tableColumn id="6" xr3:uid="{00000000-0010-0000-0D00-000006000000}" name="Fiscal Year 2021" dataDxfId="56"/>
    <tableColumn id="7" xr3:uid="{00000000-0010-0000-0D00-000007000000}" name="Fiscal Year 2022" dataDxfId="55"/>
    <tableColumn id="8" xr3:uid="{00000000-0010-0000-0D00-000008000000}" name="Fiscal Year 2023" dataDxfId="54"/>
    <tableColumn id="9" xr3:uid="{00000000-0010-0000-0D00-000009000000}" name="Fiscal Year  _x000a_2024 &amp; Future" dataDxfId="53"/>
    <tableColumn id="10" xr3:uid="{00000000-0010-0000-0D00-00000A000000}" name="Total Revenue" dataDxfId="52">
      <calculatedColumnFormula>SUM(B15:H15)</calculatedColumnFormula>
    </tableColumn>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E000000}" name="Table1411" displayName="Table1411" ref="A14:I25" totalsRowShown="0" headerRowDxfId="51" dataDxfId="49" headerRowBorderDxfId="50" tableBorderDxfId="48">
  <tableColumns count="9">
    <tableColumn id="1" xr3:uid="{00000000-0010-0000-0E00-000001000000}" name="Revenue or Expense Category" dataDxfId="47"/>
    <tableColumn id="3" xr3:uid="{00000000-0010-0000-0E00-000003000000}" name="All Prior Fiscal Years" dataDxfId="46"/>
    <tableColumn id="4" xr3:uid="{00000000-0010-0000-0E00-000004000000}" name="Fiscal Year 2019" dataDxfId="45"/>
    <tableColumn id="5" xr3:uid="{00000000-0010-0000-0E00-000005000000}" name="Fiscal Year 2020" dataDxfId="44"/>
    <tableColumn id="6" xr3:uid="{00000000-0010-0000-0E00-000006000000}" name="Fiscal Year 2021" dataDxfId="43"/>
    <tableColumn id="7" xr3:uid="{00000000-0010-0000-0E00-000007000000}" name="Fiscal Year 2022" dataDxfId="42"/>
    <tableColumn id="8" xr3:uid="{00000000-0010-0000-0E00-000008000000}" name="Fiscal Year 2023" dataDxfId="41"/>
    <tableColumn id="9" xr3:uid="{00000000-0010-0000-0E00-000009000000}" name="Fiscal Year  _x000a_2024 &amp; Future" dataDxfId="40"/>
    <tableColumn id="10" xr3:uid="{00000000-0010-0000-0E00-00000A000000}" name="Total Revenue" dataDxfId="39">
      <calculatedColumnFormula>SUM(B15:H15)</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F000000}" name="Table1412" displayName="Table1412" ref="A14:I25" totalsRowShown="0" headerRowDxfId="38" dataDxfId="36" headerRowBorderDxfId="37" tableBorderDxfId="35">
  <tableColumns count="9">
    <tableColumn id="1" xr3:uid="{00000000-0010-0000-0F00-000001000000}" name="Revenue or Expense Category" dataDxfId="34"/>
    <tableColumn id="3" xr3:uid="{00000000-0010-0000-0F00-000003000000}" name="All Prior Fiscal Years" dataDxfId="33"/>
    <tableColumn id="4" xr3:uid="{00000000-0010-0000-0F00-000004000000}" name="Fiscal Year 2019" dataDxfId="32"/>
    <tableColumn id="5" xr3:uid="{00000000-0010-0000-0F00-000005000000}" name="Fiscal Year 2020" dataDxfId="31"/>
    <tableColumn id="6" xr3:uid="{00000000-0010-0000-0F00-000006000000}" name="Fiscal Year 2021" dataDxfId="30"/>
    <tableColumn id="7" xr3:uid="{00000000-0010-0000-0F00-000007000000}" name="Fiscal Year 2022" dataDxfId="29"/>
    <tableColumn id="8" xr3:uid="{00000000-0010-0000-0F00-000008000000}" name="Fiscal Year 2023" dataDxfId="28"/>
    <tableColumn id="9" xr3:uid="{00000000-0010-0000-0F00-000009000000}" name="Fiscal Year  _x000a_2024 &amp; Future" dataDxfId="27"/>
    <tableColumn id="10" xr3:uid="{00000000-0010-0000-0F00-00000A000000}" name="Total Revenue" dataDxfId="26">
      <calculatedColumnFormula>SUM(B15:H15)</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0000000}" name="Table1414" displayName="Table1414" ref="A14:I25" totalsRowShown="0" headerRowDxfId="25" dataDxfId="23" headerRowBorderDxfId="24" tableBorderDxfId="22">
  <tableColumns count="9">
    <tableColumn id="1" xr3:uid="{00000000-0010-0000-1000-000001000000}" name="Revenue or Expense Category" dataDxfId="21"/>
    <tableColumn id="3" xr3:uid="{00000000-0010-0000-1000-000003000000}" name="All Prior Fiscal Years" dataDxfId="20"/>
    <tableColumn id="4" xr3:uid="{00000000-0010-0000-1000-000004000000}" name="Fiscal Year 2019" dataDxfId="19"/>
    <tableColumn id="5" xr3:uid="{00000000-0010-0000-1000-000005000000}" name="Fiscal Year 2020" dataDxfId="18"/>
    <tableColumn id="6" xr3:uid="{00000000-0010-0000-1000-000006000000}" name="Fiscal Year 2021" dataDxfId="17"/>
    <tableColumn id="7" xr3:uid="{00000000-0010-0000-1000-000007000000}" name="Fiscal Year 2022" dataDxfId="16"/>
    <tableColumn id="8" xr3:uid="{00000000-0010-0000-1000-000008000000}" name="Fiscal Year 2023" dataDxfId="15"/>
    <tableColumn id="9" xr3:uid="{00000000-0010-0000-1000-000009000000}" name="Fiscal Year  _x000a_2024 &amp; Future" dataDxfId="14"/>
    <tableColumn id="10" xr3:uid="{00000000-0010-0000-1000-00000A000000}" name="Total Revenue" dataDxfId="13">
      <calculatedColumnFormula>SUM(B15:H15)</calculatedColumnFormula>
    </tableColumn>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1418" displayName="Table1418" ref="A14:I25" totalsRowShown="0" headerRowDxfId="12" dataDxfId="10" headerRowBorderDxfId="11" tableBorderDxfId="9">
  <tableColumns count="9">
    <tableColumn id="1" xr3:uid="{00000000-0010-0000-1100-000001000000}" name="Revenue or Expense Category" dataDxfId="8"/>
    <tableColumn id="3" xr3:uid="{00000000-0010-0000-1100-000003000000}" name="All Prior Fiscal Years" dataDxfId="7"/>
    <tableColumn id="4" xr3:uid="{00000000-0010-0000-1100-000004000000}" name="Fiscal Year 2019" dataDxfId="6"/>
    <tableColumn id="5" xr3:uid="{00000000-0010-0000-1100-000005000000}" name="Fiscal Year 2020" dataDxfId="5"/>
    <tableColumn id="6" xr3:uid="{00000000-0010-0000-1100-000006000000}" name="Fiscal Year 2021" dataDxfId="4"/>
    <tableColumn id="7" xr3:uid="{00000000-0010-0000-1100-000007000000}" name="Fiscal Year 2022" dataDxfId="3"/>
    <tableColumn id="8" xr3:uid="{00000000-0010-0000-1100-000008000000}" name="Fiscal Year 2023" dataDxfId="2"/>
    <tableColumn id="9" xr3:uid="{00000000-0010-0000-1100-000009000000}" name="Fiscal Year  _x000a_2024 &amp; Future" dataDxfId="1"/>
    <tableColumn id="10" xr3:uid="{00000000-0010-0000-1100-00000A000000}" name="Total Revenue" dataDxfId="0">
      <calculatedColumnFormula>SUM(B15:H15)</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1000000}" name="Table1419" displayName="Table1419" ref="A14:I25" totalsRowShown="0" headerRowDxfId="220" dataDxfId="218" headerRowBorderDxfId="219" tableBorderDxfId="217">
  <tableColumns count="9">
    <tableColumn id="1" xr3:uid="{00000000-0010-0000-0100-000001000000}" name="Revenue or Expense Category" dataDxfId="216"/>
    <tableColumn id="3" xr3:uid="{00000000-0010-0000-0100-000003000000}" name="All Prior Fiscal Years" dataDxfId="215"/>
    <tableColumn id="4" xr3:uid="{00000000-0010-0000-0100-000004000000}" name="Fiscal Year 2019" dataDxfId="214"/>
    <tableColumn id="5" xr3:uid="{00000000-0010-0000-0100-000005000000}" name="Fiscal Year 2020" dataDxfId="213"/>
    <tableColumn id="6" xr3:uid="{00000000-0010-0000-0100-000006000000}" name="Fiscal Year 2021" dataDxfId="212"/>
    <tableColumn id="7" xr3:uid="{00000000-0010-0000-0100-000007000000}" name="Fiscal Year 2022" dataDxfId="211"/>
    <tableColumn id="8" xr3:uid="{00000000-0010-0000-0100-000008000000}" name="Fiscal Year 2023" dataDxfId="210"/>
    <tableColumn id="9" xr3:uid="{00000000-0010-0000-0100-000009000000}" name="Fiscal Year  _x000a_2024 &amp; Future" dataDxfId="209"/>
    <tableColumn id="10" xr3:uid="{00000000-0010-0000-0100-00000A000000}" name="Total Revenue" dataDxfId="20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4" displayName="Table14" ref="A14:I25" totalsRowShown="0" headerRowDxfId="207" dataDxfId="205" headerRowBorderDxfId="206" tableBorderDxfId="204">
  <tableColumns count="9">
    <tableColumn id="1" xr3:uid="{00000000-0010-0000-0200-000001000000}" name="Revenue or Expense Category" dataDxfId="203"/>
    <tableColumn id="3" xr3:uid="{00000000-0010-0000-0200-000003000000}" name="All Prior Fiscal Years" dataDxfId="202"/>
    <tableColumn id="4" xr3:uid="{00000000-0010-0000-0200-000004000000}" name="Fiscal Year 2019" dataDxfId="201"/>
    <tableColumn id="5" xr3:uid="{00000000-0010-0000-0200-000005000000}" name="Fiscal Year 2020" dataDxfId="200"/>
    <tableColumn id="6" xr3:uid="{00000000-0010-0000-0200-000006000000}" name="Fiscal Year 2021" dataDxfId="199"/>
    <tableColumn id="7" xr3:uid="{00000000-0010-0000-0200-000007000000}" name="Fiscal Year 2022" dataDxfId="198"/>
    <tableColumn id="8" xr3:uid="{00000000-0010-0000-0200-000008000000}" name="Fiscal Year 2023" dataDxfId="197"/>
    <tableColumn id="9" xr3:uid="{00000000-0010-0000-0200-000009000000}" name="Fiscal Year  _x000a_2024 &amp; Future" dataDxfId="196"/>
    <tableColumn id="10" xr3:uid="{00000000-0010-0000-0200-00000A000000}" name="Total Revenue" dataDxfId="19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42" displayName="Table142" ref="A14:I25" totalsRowShown="0" headerRowDxfId="194" dataDxfId="192" headerRowBorderDxfId="193" tableBorderDxfId="191">
  <tableColumns count="9">
    <tableColumn id="1" xr3:uid="{00000000-0010-0000-0300-000001000000}" name="Revenue or Expense Category" dataDxfId="190"/>
    <tableColumn id="3" xr3:uid="{00000000-0010-0000-0300-000003000000}" name="All Prior Fiscal Years" dataDxfId="189"/>
    <tableColumn id="4" xr3:uid="{00000000-0010-0000-0300-000004000000}" name="Fiscal Year 2019" dataDxfId="188"/>
    <tableColumn id="5" xr3:uid="{00000000-0010-0000-0300-000005000000}" name="Fiscal Year 2020" dataDxfId="187"/>
    <tableColumn id="6" xr3:uid="{00000000-0010-0000-0300-000006000000}" name="Fiscal Year 2021" dataDxfId="186"/>
    <tableColumn id="7" xr3:uid="{00000000-0010-0000-0300-000007000000}" name="Fiscal Year 2022" dataDxfId="185"/>
    <tableColumn id="8" xr3:uid="{00000000-0010-0000-0300-000008000000}" name="Fiscal Year 2023" dataDxfId="184"/>
    <tableColumn id="9" xr3:uid="{00000000-0010-0000-0300-000009000000}" name="Fiscal Year  _x000a_2024 &amp; Future" dataDxfId="183"/>
    <tableColumn id="10" xr3:uid="{00000000-0010-0000-0300-00000A000000}" name="Total Revenue" dataDxfId="182">
      <calculatedColumnFormula>SUM(B15:H15)</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Table1413" displayName="Table1413" ref="A14:I25" totalsRowShown="0" headerRowDxfId="181" dataDxfId="179" headerRowBorderDxfId="180" tableBorderDxfId="178">
  <tableColumns count="9">
    <tableColumn id="1" xr3:uid="{00000000-0010-0000-0400-000001000000}" name="Revenue or Expense Category" dataDxfId="177"/>
    <tableColumn id="3" xr3:uid="{00000000-0010-0000-0400-000003000000}" name="All Prior Fiscal Years" dataDxfId="176"/>
    <tableColumn id="4" xr3:uid="{00000000-0010-0000-0400-000004000000}" name="Fiscal Year 2019" dataDxfId="175"/>
    <tableColumn id="5" xr3:uid="{00000000-0010-0000-0400-000005000000}" name="Fiscal Year 2020" dataDxfId="174"/>
    <tableColumn id="6" xr3:uid="{00000000-0010-0000-0400-000006000000}" name="Fiscal Year 2021" dataDxfId="173"/>
    <tableColumn id="7" xr3:uid="{00000000-0010-0000-0400-000007000000}" name="Fiscal Year 2022" dataDxfId="172"/>
    <tableColumn id="8" xr3:uid="{00000000-0010-0000-0400-000008000000}" name="Fiscal Year 2023" dataDxfId="171"/>
    <tableColumn id="9" xr3:uid="{00000000-0010-0000-0400-000009000000}" name="Fiscal Year  _x000a_2024 &amp; Future" dataDxfId="170"/>
    <tableColumn id="10" xr3:uid="{00000000-0010-0000-0400-00000A000000}" name="Total Revenue" dataDxfId="169">
      <calculatedColumnFormula>SUM(B15:H15)</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5000000}" name="Table1417" displayName="Table1417" ref="A14:I25" totalsRowShown="0" headerRowDxfId="168" dataDxfId="166" headerRowBorderDxfId="167" tableBorderDxfId="165">
  <tableColumns count="9">
    <tableColumn id="1" xr3:uid="{00000000-0010-0000-0500-000001000000}" name="Revenue or Expense Category" dataDxfId="164"/>
    <tableColumn id="3" xr3:uid="{00000000-0010-0000-0500-000003000000}" name="All Prior Fiscal Years" dataDxfId="163"/>
    <tableColumn id="4" xr3:uid="{00000000-0010-0000-0500-000004000000}" name="Fiscal Year 2019" dataDxfId="162"/>
    <tableColumn id="5" xr3:uid="{00000000-0010-0000-0500-000005000000}" name="Fiscal Year 2020" dataDxfId="161"/>
    <tableColumn id="6" xr3:uid="{00000000-0010-0000-0500-000006000000}" name="Fiscal Year 2021" dataDxfId="160"/>
    <tableColumn id="7" xr3:uid="{00000000-0010-0000-0500-000007000000}" name="Fiscal Year 2022" dataDxfId="159"/>
    <tableColumn id="8" xr3:uid="{00000000-0010-0000-0500-000008000000}" name="Fiscal Year 2023" dataDxfId="158"/>
    <tableColumn id="9" xr3:uid="{00000000-0010-0000-0500-000009000000}" name="Fiscal Year  _x000a_2024 &amp; Future" dataDxfId="157"/>
    <tableColumn id="10" xr3:uid="{00000000-0010-0000-0500-00000A000000}" name="Total Revenue" dataDxfId="156">
      <calculatedColumnFormula>SUM(B15:H15)</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146" displayName="Table146" ref="A14:I25" totalsRowShown="0" headerRowDxfId="155" dataDxfId="153" headerRowBorderDxfId="154" tableBorderDxfId="152">
  <tableColumns count="9">
    <tableColumn id="1" xr3:uid="{00000000-0010-0000-0600-000001000000}" name="Revenue or Expense Category" dataDxfId="151"/>
    <tableColumn id="3" xr3:uid="{00000000-0010-0000-0600-000003000000}" name="All Prior Fiscal Years" dataDxfId="150"/>
    <tableColumn id="4" xr3:uid="{00000000-0010-0000-0600-000004000000}" name="Fiscal Year 2019" dataDxfId="149"/>
    <tableColumn id="5" xr3:uid="{00000000-0010-0000-0600-000005000000}" name="Fiscal Year 2020" dataDxfId="148"/>
    <tableColumn id="6" xr3:uid="{00000000-0010-0000-0600-000006000000}" name="Fiscal Year 2021" dataDxfId="147"/>
    <tableColumn id="7" xr3:uid="{00000000-0010-0000-0600-000007000000}" name="Fiscal Year 2022" dataDxfId="146"/>
    <tableColumn id="8" xr3:uid="{00000000-0010-0000-0600-000008000000}" name="Fiscal Year 2023" dataDxfId="145"/>
    <tableColumn id="9" xr3:uid="{00000000-0010-0000-0600-000009000000}" name="Fiscal Year  _x000a_2024 &amp; Future" dataDxfId="144"/>
    <tableColumn id="10" xr3:uid="{00000000-0010-0000-0600-00000A000000}" name="Total Revenue" dataDxfId="143">
      <calculatedColumnFormula>SUM(B15:H15)</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e147" displayName="Table147" ref="A14:I25" totalsRowShown="0" headerRowDxfId="142" dataDxfId="140" headerRowBorderDxfId="141" tableBorderDxfId="139">
  <tableColumns count="9">
    <tableColumn id="1" xr3:uid="{00000000-0010-0000-0700-000001000000}" name="Revenue or Expense Category" dataDxfId="138"/>
    <tableColumn id="3" xr3:uid="{00000000-0010-0000-0700-000003000000}" name="All Prior Fiscal Years" dataDxfId="137"/>
    <tableColumn id="4" xr3:uid="{00000000-0010-0000-0700-000004000000}" name="Fiscal Year 2019" dataDxfId="136"/>
    <tableColumn id="5" xr3:uid="{00000000-0010-0000-0700-000005000000}" name="Fiscal Year 2020" dataDxfId="135"/>
    <tableColumn id="6" xr3:uid="{00000000-0010-0000-0700-000006000000}" name="Fiscal Year 2021" dataDxfId="134"/>
    <tableColumn id="7" xr3:uid="{00000000-0010-0000-0700-000007000000}" name="Fiscal Year 2022" dataDxfId="133"/>
    <tableColumn id="8" xr3:uid="{00000000-0010-0000-0700-000008000000}" name="Fiscal Year 2023" dataDxfId="132"/>
    <tableColumn id="9" xr3:uid="{00000000-0010-0000-0700-000009000000}" name="Fiscal Year  _x000a_2024 &amp; Future" dataDxfId="131"/>
    <tableColumn id="10" xr3:uid="{00000000-0010-0000-0700-00000A000000}" name="Total Revenue" dataDxfId="130">
      <calculatedColumnFormula>SUM(B15:H15)</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Table148" displayName="Table148" ref="A14:I25" totalsRowShown="0" headerRowDxfId="129" dataDxfId="127" headerRowBorderDxfId="128" tableBorderDxfId="126">
  <tableColumns count="9">
    <tableColumn id="1" xr3:uid="{00000000-0010-0000-0800-000001000000}" name="Revenue or Expense Category" dataDxfId="125"/>
    <tableColumn id="3" xr3:uid="{00000000-0010-0000-0800-000003000000}" name="All Prior Fiscal Years" dataDxfId="124"/>
    <tableColumn id="4" xr3:uid="{00000000-0010-0000-0800-000004000000}" name="Fiscal Year 2019" dataDxfId="123"/>
    <tableColumn id="5" xr3:uid="{00000000-0010-0000-0800-000005000000}" name="Fiscal Year 2020" dataDxfId="122"/>
    <tableColumn id="6" xr3:uid="{00000000-0010-0000-0800-000006000000}" name="Fiscal Year 2021" dataDxfId="121"/>
    <tableColumn id="7" xr3:uid="{00000000-0010-0000-0800-000007000000}" name="Fiscal Year 2022" dataDxfId="120"/>
    <tableColumn id="8" xr3:uid="{00000000-0010-0000-0800-000008000000}" name="Fiscal Year 2023" dataDxfId="119"/>
    <tableColumn id="9" xr3:uid="{00000000-0010-0000-0800-000009000000}" name="Fiscal Year  _x000a_2024 &amp; Future" dataDxfId="118"/>
    <tableColumn id="10" xr3:uid="{00000000-0010-0000-0800-00000A000000}" name="Total Revenue" dataDxfId="117">
      <calculatedColumnFormula>SUM(B15:H15)</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15"/>
  <sheetViews>
    <sheetView workbookViewId="0">
      <selection activeCell="B11" sqref="B11"/>
    </sheetView>
  </sheetViews>
  <sheetFormatPr defaultRowHeight="15" x14ac:dyDescent="0.25"/>
  <cols>
    <col min="1" max="1" width="20.85546875" customWidth="1"/>
    <col min="2" max="2" width="14.5703125" customWidth="1"/>
    <col min="3" max="3" width="17" customWidth="1"/>
    <col min="4" max="4" width="15.85546875" customWidth="1"/>
    <col min="5" max="5" width="15" customWidth="1"/>
    <col min="6" max="6" width="13.42578125" customWidth="1"/>
    <col min="7" max="7" width="14.140625" customWidth="1"/>
    <col min="8" max="8" width="15.140625" customWidth="1"/>
    <col min="9" max="9" width="15.7109375" customWidth="1"/>
  </cols>
  <sheetData>
    <row r="3" spans="1:9" ht="25.5" x14ac:dyDescent="0.25">
      <c r="A3" s="23" t="s">
        <v>4</v>
      </c>
      <c r="B3" s="24" t="s">
        <v>1</v>
      </c>
      <c r="C3" s="24" t="s">
        <v>17</v>
      </c>
      <c r="D3" s="24" t="s">
        <v>18</v>
      </c>
      <c r="E3" s="24" t="s">
        <v>19</v>
      </c>
      <c r="F3" s="24" t="s">
        <v>20</v>
      </c>
      <c r="G3" s="24" t="s">
        <v>21</v>
      </c>
      <c r="H3" s="25" t="s">
        <v>22</v>
      </c>
      <c r="I3" s="25" t="s">
        <v>2</v>
      </c>
    </row>
    <row r="4" spans="1:9" x14ac:dyDescent="0.25">
      <c r="A4" s="33" t="s">
        <v>24</v>
      </c>
      <c r="B4" s="33">
        <f>SUM('So Mnld Renov:Mold'!B15)</f>
        <v>41000</v>
      </c>
      <c r="C4" s="33">
        <f>SUM('So Mnld Renov:Mold'!C15)</f>
        <v>2431022</v>
      </c>
      <c r="D4" s="33">
        <f>SUM('So Mnld Renov:Mold'!D15)</f>
        <v>5131015</v>
      </c>
      <c r="E4" s="33">
        <f>SUM('So Mnld Renov:Mold'!E15)</f>
        <v>1695000</v>
      </c>
      <c r="F4" s="33">
        <f>SUM('So Mnld Renov:Mold'!F15)</f>
        <v>1860000</v>
      </c>
      <c r="G4" s="33">
        <f>SUM('So Mnld Renov:Mold'!G15)</f>
        <v>1610000</v>
      </c>
      <c r="H4" s="33">
        <f>SUM('So Mnld Renov:Mold'!H15)</f>
        <v>250000</v>
      </c>
      <c r="I4" s="33">
        <f t="shared" ref="I4:I15" si="0">SUM(B4:H4)</f>
        <v>13018037</v>
      </c>
    </row>
    <row r="5" spans="1:9" x14ac:dyDescent="0.25">
      <c r="A5" s="33" t="s">
        <v>10</v>
      </c>
      <c r="B5" s="33">
        <f>SUM('So Mnld Renov:Mold'!B16)</f>
        <v>0</v>
      </c>
      <c r="C5" s="33">
        <f>SUM('So Mnld Renov:Mold'!C16)</f>
        <v>0</v>
      </c>
      <c r="D5" s="33">
        <f>SUM('So Mnld Renov:Mold'!D16)</f>
        <v>0</v>
      </c>
      <c r="E5" s="33">
        <f>SUM('So Mnld Renov:Mold'!E16)</f>
        <v>0</v>
      </c>
      <c r="F5" s="33">
        <f>SUM('So Mnld Renov:Mold'!F16)</f>
        <v>0</v>
      </c>
      <c r="G5" s="33">
        <f>SUM('So Mnld Renov:Mold'!G16)</f>
        <v>0</v>
      </c>
      <c r="H5" s="33">
        <f>SUM('So Mnld Renov:Mold'!H16)</f>
        <v>0</v>
      </c>
      <c r="I5" s="33">
        <f t="shared" si="0"/>
        <v>0</v>
      </c>
    </row>
    <row r="6" spans="1:9" x14ac:dyDescent="0.25">
      <c r="A6" s="33" t="s">
        <v>3</v>
      </c>
      <c r="B6" s="33">
        <f>SUM('So Mnld Renov:Mold'!B17)</f>
        <v>0</v>
      </c>
      <c r="C6" s="33">
        <f>SUM('So Mnld Renov:Mold'!C17)</f>
        <v>0</v>
      </c>
      <c r="D6" s="33">
        <f>SUM('So Mnld Renov:Mold'!D17)</f>
        <v>0</v>
      </c>
      <c r="E6" s="33">
        <f>SUM('So Mnld Renov:Mold'!E17)</f>
        <v>0</v>
      </c>
      <c r="F6" s="33">
        <f>SUM('So Mnld Renov:Mold'!F17)</f>
        <v>0</v>
      </c>
      <c r="G6" s="33">
        <f>SUM('So Mnld Renov:Mold'!G17)</f>
        <v>0</v>
      </c>
      <c r="H6" s="33">
        <f>SUM('So Mnld Renov:Mold'!H17)</f>
        <v>0</v>
      </c>
      <c r="I6" s="33">
        <f t="shared" si="0"/>
        <v>0</v>
      </c>
    </row>
    <row r="7" spans="1:9" x14ac:dyDescent="0.25">
      <c r="A7" s="33" t="s">
        <v>11</v>
      </c>
      <c r="B7" s="33">
        <f>SUM('So Mnld Renov:Mold'!B18)</f>
        <v>0</v>
      </c>
      <c r="C7" s="33">
        <f>SUM('So Mnld Renov:Mold'!C18)</f>
        <v>0</v>
      </c>
      <c r="D7" s="33">
        <f>SUM('So Mnld Renov:Mold'!D18)</f>
        <v>0</v>
      </c>
      <c r="E7" s="33">
        <f>SUM('So Mnld Renov:Mold'!E18)</f>
        <v>0</v>
      </c>
      <c r="F7" s="33">
        <f>SUM('So Mnld Renov:Mold'!F18)</f>
        <v>0</v>
      </c>
      <c r="G7" s="33">
        <f>SUM('So Mnld Renov:Mold'!G18)</f>
        <v>0</v>
      </c>
      <c r="H7" s="33">
        <f>SUM('So Mnld Renov:Mold'!H18)</f>
        <v>0</v>
      </c>
      <c r="I7" s="33">
        <f t="shared" si="0"/>
        <v>0</v>
      </c>
    </row>
    <row r="8" spans="1:9" x14ac:dyDescent="0.25">
      <c r="A8" s="33" t="s">
        <v>12</v>
      </c>
      <c r="B8" s="33">
        <v>0</v>
      </c>
      <c r="C8" s="33">
        <f>SUM('So Mnld Renov:Mold'!C19)</f>
        <v>0</v>
      </c>
      <c r="D8" s="33">
        <f>SUM('So Mnld Renov:Mold'!D19)</f>
        <v>0</v>
      </c>
      <c r="E8" s="33">
        <f>SUM('So Mnld Renov:Mold'!E19)</f>
        <v>0</v>
      </c>
      <c r="F8" s="33">
        <f>SUM('So Mnld Renov:Mold'!F19)</f>
        <v>0</v>
      </c>
      <c r="G8" s="33">
        <f>SUM('So Mnld Renov:Mold'!G19)</f>
        <v>0</v>
      </c>
      <c r="H8" s="33">
        <f>SUM('So Mnld Renov:Mold'!H19)</f>
        <v>0</v>
      </c>
      <c r="I8" s="33">
        <f t="shared" si="0"/>
        <v>0</v>
      </c>
    </row>
    <row r="9" spans="1:9" x14ac:dyDescent="0.25">
      <c r="A9" s="33" t="s">
        <v>52</v>
      </c>
      <c r="B9" s="33">
        <v>123025</v>
      </c>
      <c r="C9" s="33"/>
      <c r="D9" s="33"/>
      <c r="E9" s="33"/>
      <c r="F9" s="33"/>
      <c r="G9" s="33"/>
      <c r="H9" s="33"/>
      <c r="I9" s="33">
        <f>SUM(B9:H9)</f>
        <v>123025</v>
      </c>
    </row>
    <row r="10" spans="1:9" x14ac:dyDescent="0.25">
      <c r="A10" s="31" t="s">
        <v>2</v>
      </c>
      <c r="B10" s="32">
        <f>SUM(B4:B9)</f>
        <v>164025</v>
      </c>
      <c r="C10" s="32">
        <f t="shared" ref="C10:H10" si="1">SUM(C4:C8)</f>
        <v>2431022</v>
      </c>
      <c r="D10" s="32">
        <f t="shared" si="1"/>
        <v>5131015</v>
      </c>
      <c r="E10" s="32">
        <f t="shared" si="1"/>
        <v>1695000</v>
      </c>
      <c r="F10" s="32">
        <f t="shared" si="1"/>
        <v>1860000</v>
      </c>
      <c r="G10" s="32">
        <f t="shared" si="1"/>
        <v>1610000</v>
      </c>
      <c r="H10" s="32">
        <f t="shared" si="1"/>
        <v>250000</v>
      </c>
      <c r="I10" s="32">
        <f t="shared" si="0"/>
        <v>13141062</v>
      </c>
    </row>
    <row r="11" spans="1:9" x14ac:dyDescent="0.25">
      <c r="A11" s="33" t="s">
        <v>16</v>
      </c>
      <c r="B11" s="33">
        <v>0</v>
      </c>
      <c r="C11" s="33">
        <v>0</v>
      </c>
      <c r="D11" s="33">
        <v>0</v>
      </c>
      <c r="E11" s="33">
        <v>0</v>
      </c>
      <c r="F11" s="33">
        <v>0</v>
      </c>
      <c r="G11" s="33">
        <v>0</v>
      </c>
      <c r="H11" s="33">
        <v>0</v>
      </c>
      <c r="I11" s="33">
        <f t="shared" si="0"/>
        <v>0</v>
      </c>
    </row>
    <row r="12" spans="1:9" x14ac:dyDescent="0.25">
      <c r="A12" s="33" t="s">
        <v>13</v>
      </c>
      <c r="B12" s="33">
        <v>0</v>
      </c>
      <c r="C12" s="33">
        <v>0</v>
      </c>
      <c r="D12" s="33">
        <v>0</v>
      </c>
      <c r="E12" s="33">
        <v>0</v>
      </c>
      <c r="F12" s="33">
        <v>0</v>
      </c>
      <c r="G12" s="33">
        <v>0</v>
      </c>
      <c r="H12" s="33">
        <v>0</v>
      </c>
      <c r="I12" s="33">
        <f t="shared" si="0"/>
        <v>0</v>
      </c>
    </row>
    <row r="13" spans="1:9" x14ac:dyDescent="0.25">
      <c r="A13" s="33" t="s">
        <v>14</v>
      </c>
      <c r="B13" s="33">
        <v>0</v>
      </c>
      <c r="C13" s="33">
        <v>0</v>
      </c>
      <c r="D13" s="33">
        <v>0</v>
      </c>
      <c r="E13" s="33">
        <v>0</v>
      </c>
      <c r="F13" s="33">
        <v>0</v>
      </c>
      <c r="G13" s="33">
        <v>0</v>
      </c>
      <c r="H13" s="33">
        <v>0</v>
      </c>
      <c r="I13" s="33">
        <f t="shared" si="0"/>
        <v>0</v>
      </c>
    </row>
    <row r="14" spans="1:9" x14ac:dyDescent="0.25">
      <c r="A14" s="33" t="s">
        <v>15</v>
      </c>
      <c r="B14" s="33">
        <v>0</v>
      </c>
      <c r="C14" s="33">
        <v>0</v>
      </c>
      <c r="D14" s="33">
        <v>0</v>
      </c>
      <c r="E14" s="33">
        <v>0</v>
      </c>
      <c r="F14" s="33">
        <v>0</v>
      </c>
      <c r="G14" s="33">
        <v>0</v>
      </c>
      <c r="H14" s="33">
        <v>0</v>
      </c>
      <c r="I14" s="33">
        <f t="shared" si="0"/>
        <v>0</v>
      </c>
    </row>
    <row r="15" spans="1:9" x14ac:dyDescent="0.25">
      <c r="A15" s="31" t="s">
        <v>0</v>
      </c>
      <c r="B15" s="32">
        <f>SUM('So Mnld Renov:Mold'!B25)</f>
        <v>41000</v>
      </c>
      <c r="C15" s="32">
        <f>SUM('So Mnld Renov:Mold'!C25)</f>
        <v>2431022</v>
      </c>
      <c r="D15" s="32">
        <f>SUM('So Mnld Renov:Mold'!D25)</f>
        <v>5254040</v>
      </c>
      <c r="E15" s="32">
        <f>SUM('So Mnld Renov:Mold'!E25)</f>
        <v>1695000</v>
      </c>
      <c r="F15" s="32">
        <f>SUM('So Mnld Renov:Mold'!F25)</f>
        <v>1860000</v>
      </c>
      <c r="G15" s="32">
        <f>SUM('So Mnld Renov:Mold'!G25)</f>
        <v>1610000</v>
      </c>
      <c r="H15" s="32">
        <f>SUM('So Mnld Renov:Mold'!H25)</f>
        <v>250000</v>
      </c>
      <c r="I15" s="32">
        <f t="shared" si="0"/>
        <v>13141062</v>
      </c>
    </row>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L50"/>
  <sheetViews>
    <sheetView view="pageBreakPreview" zoomScaleNormal="100" zoomScaleSheetLayoutView="100" workbookViewId="0">
      <selection activeCell="A3" sqref="A2:A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23</v>
      </c>
      <c r="B1" s="17"/>
      <c r="D1" s="17"/>
      <c r="E1" s="17"/>
      <c r="F1" s="17"/>
      <c r="G1" s="17"/>
      <c r="H1" s="17"/>
      <c r="I1" s="17"/>
    </row>
    <row r="2" spans="1:12" ht="15.75" x14ac:dyDescent="0.25">
      <c r="A2" s="21" t="s">
        <v>65</v>
      </c>
      <c r="B2" s="6"/>
      <c r="D2" s="6"/>
      <c r="E2" s="6"/>
      <c r="F2" s="18"/>
      <c r="G2" s="18"/>
      <c r="H2" s="18"/>
      <c r="I2" s="18"/>
    </row>
    <row r="3" spans="1:12" ht="15.75" x14ac:dyDescent="0.25">
      <c r="A3" s="21" t="s">
        <v>73</v>
      </c>
      <c r="B3" s="3"/>
      <c r="C3" s="3"/>
      <c r="D3" s="3"/>
      <c r="E3" s="3"/>
      <c r="F3" s="18"/>
      <c r="G3" s="18"/>
      <c r="H3" s="18"/>
      <c r="I3" s="18"/>
    </row>
    <row r="4" spans="1:12" x14ac:dyDescent="0.25">
      <c r="A4" s="3" t="s">
        <v>29</v>
      </c>
      <c r="B4" s="3"/>
      <c r="C4" s="3"/>
      <c r="D4" s="3"/>
      <c r="E4" s="3"/>
      <c r="F4" s="18"/>
      <c r="G4" s="18"/>
      <c r="H4" s="18"/>
      <c r="I4" s="18"/>
    </row>
    <row r="5" spans="1:12" x14ac:dyDescent="0.25">
      <c r="A5" s="3" t="s">
        <v>54</v>
      </c>
      <c r="B5" s="3"/>
      <c r="C5" s="3"/>
      <c r="D5" s="3"/>
      <c r="E5" s="3"/>
      <c r="F5" s="18"/>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36</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7" t="s">
        <v>24</v>
      </c>
      <c r="B15" s="27">
        <v>0</v>
      </c>
      <c r="C15" s="27">
        <v>0</v>
      </c>
      <c r="D15" s="27">
        <v>50000</v>
      </c>
      <c r="E15" s="27">
        <v>0</v>
      </c>
      <c r="F15" s="27">
        <v>0</v>
      </c>
      <c r="G15" s="27">
        <v>0</v>
      </c>
      <c r="H15" s="27">
        <v>0</v>
      </c>
      <c r="I15" s="27">
        <f t="shared" ref="I15:I25" si="0">SUM(B15:H15)</f>
        <v>50000</v>
      </c>
      <c r="K15" s="4"/>
    </row>
    <row r="16" spans="1:12" x14ac:dyDescent="0.25">
      <c r="A16" s="27" t="s">
        <v>10</v>
      </c>
      <c r="B16" s="27">
        <v>0</v>
      </c>
      <c r="C16" s="27">
        <v>0</v>
      </c>
      <c r="D16" s="27">
        <v>0</v>
      </c>
      <c r="E16" s="27">
        <v>0</v>
      </c>
      <c r="F16" s="27">
        <v>0</v>
      </c>
      <c r="G16" s="27">
        <v>0</v>
      </c>
      <c r="H16" s="27">
        <v>0</v>
      </c>
      <c r="I16" s="27">
        <f t="shared" si="0"/>
        <v>0</v>
      </c>
      <c r="K16" s="4" t="e">
        <f>#REF!-#REF!</f>
        <v>#REF!</v>
      </c>
      <c r="L16" t="s">
        <v>7</v>
      </c>
    </row>
    <row r="17" spans="1:12" x14ac:dyDescent="0.25">
      <c r="A17" s="27" t="s">
        <v>3</v>
      </c>
      <c r="B17" s="27">
        <v>0</v>
      </c>
      <c r="C17" s="27">
        <v>0</v>
      </c>
      <c r="D17" s="27">
        <v>0</v>
      </c>
      <c r="E17" s="27">
        <v>0</v>
      </c>
      <c r="F17" s="27">
        <v>0</v>
      </c>
      <c r="G17" s="27">
        <v>0</v>
      </c>
      <c r="H17" s="27">
        <v>0</v>
      </c>
      <c r="I17" s="27">
        <f t="shared" si="0"/>
        <v>0</v>
      </c>
      <c r="K17" s="4" t="e">
        <f>#REF!-#REF!</f>
        <v>#REF!</v>
      </c>
      <c r="L17" t="s">
        <v>6</v>
      </c>
    </row>
    <row r="18" spans="1:12" x14ac:dyDescent="0.25">
      <c r="A18" s="27" t="s">
        <v>11</v>
      </c>
      <c r="B18" s="27">
        <v>0</v>
      </c>
      <c r="C18" s="27">
        <v>0</v>
      </c>
      <c r="D18" s="27">
        <v>0</v>
      </c>
      <c r="E18" s="27">
        <v>0</v>
      </c>
      <c r="F18" s="27">
        <v>0</v>
      </c>
      <c r="G18" s="27">
        <v>0</v>
      </c>
      <c r="H18" s="27">
        <v>0</v>
      </c>
      <c r="I18" s="27">
        <f t="shared" si="0"/>
        <v>0</v>
      </c>
      <c r="K18" s="4" t="e">
        <f>#REF!-#REF!</f>
        <v>#REF!</v>
      </c>
      <c r="L18" t="s">
        <v>5</v>
      </c>
    </row>
    <row r="19" spans="1:12" x14ac:dyDescent="0.25">
      <c r="A19" s="27" t="s">
        <v>12</v>
      </c>
      <c r="B19" s="27">
        <v>0</v>
      </c>
      <c r="C19" s="27">
        <v>0</v>
      </c>
      <c r="D19" s="27">
        <v>0</v>
      </c>
      <c r="E19" s="27">
        <v>0</v>
      </c>
      <c r="F19" s="27">
        <v>0</v>
      </c>
      <c r="G19" s="27">
        <v>0</v>
      </c>
      <c r="H19" s="27">
        <v>0</v>
      </c>
      <c r="I19" s="27">
        <f t="shared" si="0"/>
        <v>0</v>
      </c>
    </row>
    <row r="20" spans="1:12" s="30" customFormat="1" ht="15" customHeight="1" x14ac:dyDescent="0.25">
      <c r="A20" s="31" t="s">
        <v>2</v>
      </c>
      <c r="B20" s="32">
        <f t="shared" ref="B20:H20" si="1">SUM(B15:B19)</f>
        <v>0</v>
      </c>
      <c r="C20" s="32">
        <f t="shared" si="1"/>
        <v>0</v>
      </c>
      <c r="D20" s="32">
        <f t="shared" si="1"/>
        <v>50000</v>
      </c>
      <c r="E20" s="32">
        <f t="shared" si="1"/>
        <v>0</v>
      </c>
      <c r="F20" s="32">
        <f t="shared" si="1"/>
        <v>0</v>
      </c>
      <c r="G20" s="32">
        <f t="shared" si="1"/>
        <v>0</v>
      </c>
      <c r="H20" s="32">
        <f t="shared" si="1"/>
        <v>0</v>
      </c>
      <c r="I20" s="32">
        <f t="shared" si="0"/>
        <v>50000</v>
      </c>
    </row>
    <row r="21" spans="1:12" ht="15" customHeight="1" x14ac:dyDescent="0.25">
      <c r="A21" s="27" t="s">
        <v>16</v>
      </c>
      <c r="B21" s="27">
        <v>0</v>
      </c>
      <c r="C21" s="27">
        <v>0</v>
      </c>
      <c r="D21" s="27">
        <v>0</v>
      </c>
      <c r="E21" s="27">
        <v>0</v>
      </c>
      <c r="F21" s="27">
        <v>0</v>
      </c>
      <c r="G21" s="27">
        <v>0</v>
      </c>
      <c r="H21" s="27">
        <v>0</v>
      </c>
      <c r="I21" s="27">
        <f t="shared" si="0"/>
        <v>0</v>
      </c>
    </row>
    <row r="22" spans="1:12" x14ac:dyDescent="0.25">
      <c r="A22" s="27" t="s">
        <v>13</v>
      </c>
      <c r="B22" s="27">
        <v>0</v>
      </c>
      <c r="C22" s="27">
        <v>0</v>
      </c>
      <c r="D22" s="27">
        <v>5000</v>
      </c>
      <c r="E22" s="27">
        <v>0</v>
      </c>
      <c r="F22" s="27">
        <v>0</v>
      </c>
      <c r="G22" s="27">
        <v>0</v>
      </c>
      <c r="H22" s="27">
        <v>0</v>
      </c>
      <c r="I22" s="27">
        <f t="shared" si="0"/>
        <v>5000</v>
      </c>
    </row>
    <row r="23" spans="1:12" x14ac:dyDescent="0.25">
      <c r="A23" s="27" t="s">
        <v>14</v>
      </c>
      <c r="B23" s="27">
        <v>0</v>
      </c>
      <c r="C23" s="27">
        <v>0</v>
      </c>
      <c r="D23" s="27">
        <v>45000</v>
      </c>
      <c r="E23" s="27">
        <v>0</v>
      </c>
      <c r="F23" s="27">
        <v>0</v>
      </c>
      <c r="G23" s="27">
        <v>0</v>
      </c>
      <c r="H23" s="27">
        <v>0</v>
      </c>
      <c r="I23" s="27">
        <f t="shared" si="0"/>
        <v>45000</v>
      </c>
    </row>
    <row r="24" spans="1:12" x14ac:dyDescent="0.25">
      <c r="A24" s="27" t="s">
        <v>15</v>
      </c>
      <c r="B24" s="27">
        <v>0</v>
      </c>
      <c r="C24" s="27">
        <v>0</v>
      </c>
      <c r="D24" s="27">
        <v>0</v>
      </c>
      <c r="E24" s="27">
        <v>0</v>
      </c>
      <c r="F24" s="27">
        <v>0</v>
      </c>
      <c r="G24" s="27">
        <v>0</v>
      </c>
      <c r="H24" s="27">
        <v>0</v>
      </c>
      <c r="I24" s="27">
        <f t="shared" si="0"/>
        <v>0</v>
      </c>
    </row>
    <row r="25" spans="1:12" s="30" customFormat="1" x14ac:dyDescent="0.25">
      <c r="A25" s="31" t="s">
        <v>0</v>
      </c>
      <c r="B25" s="32">
        <f t="shared" ref="B25:H25" si="2">SUM(B21:B24)</f>
        <v>0</v>
      </c>
      <c r="C25" s="32">
        <f t="shared" si="2"/>
        <v>0</v>
      </c>
      <c r="D25" s="32">
        <f t="shared" si="2"/>
        <v>50000</v>
      </c>
      <c r="E25" s="32">
        <f t="shared" si="2"/>
        <v>0</v>
      </c>
      <c r="F25" s="32">
        <f t="shared" si="2"/>
        <v>0</v>
      </c>
      <c r="G25" s="32">
        <f t="shared" si="2"/>
        <v>0</v>
      </c>
      <c r="H25" s="32">
        <f t="shared" si="2"/>
        <v>0</v>
      </c>
      <c r="I25" s="32">
        <f t="shared" si="0"/>
        <v>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7"/>
      <c r="B48" s="37"/>
      <c r="C48" s="37"/>
      <c r="D48" s="27"/>
      <c r="E48" s="27"/>
      <c r="F48" s="27"/>
      <c r="G48" s="27"/>
      <c r="H48" s="27"/>
      <c r="I48" s="27"/>
    </row>
    <row r="49" spans="1:9" ht="13.5" customHeight="1" x14ac:dyDescent="0.25">
      <c r="A49" s="37"/>
      <c r="B49" s="37"/>
      <c r="C49" s="37"/>
      <c r="D49" s="27"/>
      <c r="E49" s="27"/>
      <c r="F49" s="27"/>
      <c r="G49" s="27"/>
      <c r="H49" s="27"/>
      <c r="I49" s="27"/>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L50"/>
  <sheetViews>
    <sheetView view="pageBreakPreview" zoomScaleNormal="100" zoomScaleSheetLayoutView="100" workbookViewId="0">
      <selection activeCell="A3" sqref="A2:A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23</v>
      </c>
      <c r="B1" s="17"/>
      <c r="C1" s="17"/>
      <c r="D1" s="17"/>
      <c r="F1" s="17"/>
      <c r="G1" s="17"/>
      <c r="H1" s="17"/>
      <c r="I1" s="17"/>
    </row>
    <row r="2" spans="1:12" ht="15.75" x14ac:dyDescent="0.25">
      <c r="A2" s="21" t="s">
        <v>65</v>
      </c>
      <c r="B2" s="6"/>
      <c r="C2" s="6"/>
      <c r="D2" s="6"/>
      <c r="F2" s="18"/>
      <c r="G2" s="18"/>
      <c r="H2" s="18"/>
      <c r="I2" s="18"/>
    </row>
    <row r="3" spans="1:12" ht="15.75" x14ac:dyDescent="0.25">
      <c r="A3" s="21" t="s">
        <v>74</v>
      </c>
      <c r="B3" s="3"/>
      <c r="C3" s="3"/>
      <c r="D3" s="3"/>
      <c r="E3" s="3"/>
      <c r="F3" s="18"/>
      <c r="G3" s="18"/>
      <c r="H3" s="18"/>
      <c r="I3" s="18"/>
    </row>
    <row r="4" spans="1:12" x14ac:dyDescent="0.25">
      <c r="A4" s="3" t="s">
        <v>44</v>
      </c>
      <c r="B4" s="3"/>
      <c r="C4" s="3"/>
      <c r="D4" s="3"/>
      <c r="E4" s="3"/>
      <c r="F4" s="18"/>
      <c r="G4" s="18"/>
      <c r="H4" s="18"/>
      <c r="I4" s="18"/>
    </row>
    <row r="5" spans="1:12" x14ac:dyDescent="0.25">
      <c r="A5" s="3" t="s">
        <v>54</v>
      </c>
      <c r="B5" s="3"/>
      <c r="C5" s="3"/>
      <c r="D5" s="3"/>
      <c r="E5" s="3"/>
      <c r="F5" s="18"/>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43</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7" t="s">
        <v>24</v>
      </c>
      <c r="B15" s="27">
        <v>0</v>
      </c>
      <c r="C15" s="27">
        <v>0</v>
      </c>
      <c r="D15" s="27">
        <v>300000</v>
      </c>
      <c r="E15" s="27">
        <v>0</v>
      </c>
      <c r="F15" s="27">
        <v>0</v>
      </c>
      <c r="G15" s="27">
        <v>0</v>
      </c>
      <c r="H15" s="27">
        <v>0</v>
      </c>
      <c r="I15" s="27">
        <f t="shared" ref="I15:I25" si="0">SUM(B15:H15)</f>
        <v>300000</v>
      </c>
      <c r="K15" s="4"/>
    </row>
    <row r="16" spans="1:12" x14ac:dyDescent="0.25">
      <c r="A16" s="27" t="s">
        <v>10</v>
      </c>
      <c r="B16" s="27">
        <v>0</v>
      </c>
      <c r="C16" s="27">
        <v>0</v>
      </c>
      <c r="D16" s="27">
        <v>0</v>
      </c>
      <c r="E16" s="27">
        <v>0</v>
      </c>
      <c r="F16" s="27">
        <v>0</v>
      </c>
      <c r="G16" s="27">
        <v>0</v>
      </c>
      <c r="H16" s="27">
        <v>0</v>
      </c>
      <c r="I16" s="27">
        <f t="shared" si="0"/>
        <v>0</v>
      </c>
      <c r="K16" s="4" t="e">
        <f>#REF!-#REF!</f>
        <v>#REF!</v>
      </c>
      <c r="L16" t="s">
        <v>7</v>
      </c>
    </row>
    <row r="17" spans="1:12" x14ac:dyDescent="0.25">
      <c r="A17" s="27" t="s">
        <v>3</v>
      </c>
      <c r="B17" s="27">
        <v>0</v>
      </c>
      <c r="C17" s="27">
        <v>0</v>
      </c>
      <c r="D17" s="27">
        <v>0</v>
      </c>
      <c r="E17" s="27">
        <v>0</v>
      </c>
      <c r="F17" s="27">
        <v>0</v>
      </c>
      <c r="G17" s="27">
        <v>0</v>
      </c>
      <c r="H17" s="27">
        <v>0</v>
      </c>
      <c r="I17" s="27">
        <f t="shared" si="0"/>
        <v>0</v>
      </c>
      <c r="K17" s="4" t="e">
        <f>#REF!-#REF!</f>
        <v>#REF!</v>
      </c>
      <c r="L17" t="s">
        <v>6</v>
      </c>
    </row>
    <row r="18" spans="1:12" x14ac:dyDescent="0.25">
      <c r="A18" s="27" t="s">
        <v>11</v>
      </c>
      <c r="B18" s="27">
        <v>0</v>
      </c>
      <c r="C18" s="27">
        <v>0</v>
      </c>
      <c r="D18" s="27">
        <v>0</v>
      </c>
      <c r="E18" s="27">
        <v>0</v>
      </c>
      <c r="F18" s="27">
        <v>0</v>
      </c>
      <c r="G18" s="27">
        <v>0</v>
      </c>
      <c r="H18" s="27">
        <v>0</v>
      </c>
      <c r="I18" s="27">
        <f t="shared" si="0"/>
        <v>0</v>
      </c>
      <c r="K18" s="4" t="e">
        <f>#REF!-#REF!</f>
        <v>#REF!</v>
      </c>
      <c r="L18" t="s">
        <v>5</v>
      </c>
    </row>
    <row r="19" spans="1:12" x14ac:dyDescent="0.25">
      <c r="A19" s="27" t="s">
        <v>12</v>
      </c>
      <c r="B19" s="27">
        <v>0</v>
      </c>
      <c r="C19" s="27">
        <v>0</v>
      </c>
      <c r="D19" s="27">
        <v>0</v>
      </c>
      <c r="E19" s="27">
        <v>0</v>
      </c>
      <c r="F19" s="27">
        <v>0</v>
      </c>
      <c r="G19" s="27">
        <v>0</v>
      </c>
      <c r="H19" s="27">
        <v>0</v>
      </c>
      <c r="I19" s="27">
        <f t="shared" si="0"/>
        <v>0</v>
      </c>
    </row>
    <row r="20" spans="1:12" s="30" customFormat="1" ht="15" customHeight="1" x14ac:dyDescent="0.25">
      <c r="A20" s="31" t="s">
        <v>2</v>
      </c>
      <c r="B20" s="32">
        <f t="shared" ref="B20:H20" si="1">SUM(B15:B19)</f>
        <v>0</v>
      </c>
      <c r="C20" s="32">
        <f t="shared" si="1"/>
        <v>0</v>
      </c>
      <c r="D20" s="32">
        <f t="shared" si="1"/>
        <v>300000</v>
      </c>
      <c r="E20" s="32">
        <f t="shared" si="1"/>
        <v>0</v>
      </c>
      <c r="F20" s="32">
        <f t="shared" si="1"/>
        <v>0</v>
      </c>
      <c r="G20" s="32">
        <f t="shared" si="1"/>
        <v>0</v>
      </c>
      <c r="H20" s="32">
        <f t="shared" si="1"/>
        <v>0</v>
      </c>
      <c r="I20" s="32">
        <f t="shared" si="0"/>
        <v>300000</v>
      </c>
    </row>
    <row r="21" spans="1:12" ht="15" customHeight="1" x14ac:dyDescent="0.25">
      <c r="A21" s="27" t="s">
        <v>16</v>
      </c>
      <c r="B21" s="27">
        <v>0</v>
      </c>
      <c r="C21" s="27">
        <v>0</v>
      </c>
      <c r="D21" s="27">
        <v>0</v>
      </c>
      <c r="E21" s="27">
        <v>0</v>
      </c>
      <c r="F21" s="27">
        <v>0</v>
      </c>
      <c r="G21" s="27">
        <v>0</v>
      </c>
      <c r="H21" s="27">
        <v>0</v>
      </c>
      <c r="I21" s="27">
        <f t="shared" si="0"/>
        <v>0</v>
      </c>
    </row>
    <row r="22" spans="1:12" x14ac:dyDescent="0.25">
      <c r="A22" s="27" t="s">
        <v>13</v>
      </c>
      <c r="B22" s="27">
        <v>0</v>
      </c>
      <c r="C22" s="27">
        <v>0</v>
      </c>
      <c r="D22" s="27">
        <v>15000</v>
      </c>
      <c r="E22" s="27">
        <v>0</v>
      </c>
      <c r="F22" s="27">
        <v>0</v>
      </c>
      <c r="G22" s="27">
        <v>0</v>
      </c>
      <c r="H22" s="27">
        <v>0</v>
      </c>
      <c r="I22" s="27">
        <f t="shared" si="0"/>
        <v>15000</v>
      </c>
    </row>
    <row r="23" spans="1:12" x14ac:dyDescent="0.25">
      <c r="A23" s="27" t="s">
        <v>14</v>
      </c>
      <c r="B23" s="27">
        <v>0</v>
      </c>
      <c r="C23" s="27">
        <v>0</v>
      </c>
      <c r="D23" s="27">
        <v>270000</v>
      </c>
      <c r="E23" s="27">
        <v>0</v>
      </c>
      <c r="F23" s="27">
        <v>0</v>
      </c>
      <c r="G23" s="27">
        <v>0</v>
      </c>
      <c r="H23" s="27">
        <v>0</v>
      </c>
      <c r="I23" s="27">
        <f t="shared" si="0"/>
        <v>270000</v>
      </c>
    </row>
    <row r="24" spans="1:12" x14ac:dyDescent="0.25">
      <c r="A24" s="27" t="s">
        <v>15</v>
      </c>
      <c r="B24" s="27">
        <v>0</v>
      </c>
      <c r="C24" s="27">
        <v>0</v>
      </c>
      <c r="D24" s="27">
        <v>15000</v>
      </c>
      <c r="E24" s="27">
        <v>0</v>
      </c>
      <c r="F24" s="27">
        <v>0</v>
      </c>
      <c r="G24" s="27">
        <v>0</v>
      </c>
      <c r="H24" s="27">
        <v>0</v>
      </c>
      <c r="I24" s="27">
        <f t="shared" si="0"/>
        <v>15000</v>
      </c>
    </row>
    <row r="25" spans="1:12" s="30" customFormat="1" x14ac:dyDescent="0.25">
      <c r="A25" s="31" t="s">
        <v>0</v>
      </c>
      <c r="B25" s="32">
        <f t="shared" ref="B25:H25" si="2">SUM(B21:B24)</f>
        <v>0</v>
      </c>
      <c r="C25" s="32">
        <f t="shared" si="2"/>
        <v>0</v>
      </c>
      <c r="D25" s="32">
        <f t="shared" si="2"/>
        <v>300000</v>
      </c>
      <c r="E25" s="32">
        <f t="shared" si="2"/>
        <v>0</v>
      </c>
      <c r="F25" s="32">
        <f t="shared" si="2"/>
        <v>0</v>
      </c>
      <c r="G25" s="32">
        <f t="shared" si="2"/>
        <v>0</v>
      </c>
      <c r="H25" s="32">
        <f t="shared" si="2"/>
        <v>0</v>
      </c>
      <c r="I25" s="32">
        <f t="shared" si="0"/>
        <v>300000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7"/>
      <c r="B48" s="37"/>
      <c r="C48" s="37"/>
      <c r="D48" s="27"/>
      <c r="E48" s="27"/>
      <c r="F48" s="27"/>
      <c r="G48" s="27"/>
      <c r="H48" s="27"/>
      <c r="I48" s="27"/>
    </row>
    <row r="49" spans="1:9" ht="13.5" customHeight="1" x14ac:dyDescent="0.25">
      <c r="A49" s="37"/>
      <c r="B49" s="37"/>
      <c r="C49" s="37"/>
      <c r="D49" s="27"/>
      <c r="E49" s="27"/>
      <c r="F49" s="27"/>
      <c r="G49" s="27"/>
      <c r="H49" s="27"/>
      <c r="I49" s="27"/>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L50"/>
  <sheetViews>
    <sheetView view="pageBreakPreview" zoomScaleNormal="100" zoomScaleSheetLayoutView="100" workbookViewId="0">
      <selection activeCell="A3" sqref="A2:A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23</v>
      </c>
      <c r="B1" s="17"/>
      <c r="C1" s="17"/>
      <c r="E1" s="17"/>
      <c r="F1" s="17"/>
      <c r="G1" s="17"/>
      <c r="H1" s="17"/>
      <c r="I1" s="17"/>
    </row>
    <row r="2" spans="1:12" ht="15.75" x14ac:dyDescent="0.25">
      <c r="A2" s="21" t="s">
        <v>65</v>
      </c>
      <c r="B2" s="6"/>
      <c r="C2" s="6"/>
      <c r="E2" s="6"/>
      <c r="F2" s="18"/>
      <c r="G2" s="18"/>
      <c r="H2" s="18"/>
      <c r="I2" s="18"/>
    </row>
    <row r="3" spans="1:12" ht="15.75" x14ac:dyDescent="0.25">
      <c r="A3" s="21" t="s">
        <v>75</v>
      </c>
      <c r="B3" s="3"/>
      <c r="C3" s="3"/>
      <c r="D3" s="3"/>
      <c r="E3" s="3"/>
      <c r="F3" s="18"/>
      <c r="G3" s="18"/>
      <c r="H3" s="18"/>
      <c r="I3" s="18"/>
    </row>
    <row r="4" spans="1:12" x14ac:dyDescent="0.25">
      <c r="A4" s="3" t="s">
        <v>46</v>
      </c>
      <c r="B4" s="3"/>
      <c r="C4" s="3"/>
      <c r="D4" s="3"/>
      <c r="E4" s="3"/>
      <c r="F4" s="18"/>
      <c r="G4" s="18"/>
      <c r="H4" s="18"/>
      <c r="I4" s="18"/>
    </row>
    <row r="5" spans="1:12" x14ac:dyDescent="0.25">
      <c r="A5" s="3" t="s">
        <v>54</v>
      </c>
      <c r="B5" s="3"/>
      <c r="C5" s="3"/>
      <c r="D5" s="3"/>
      <c r="E5" s="3"/>
      <c r="F5" s="18"/>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45</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7" t="s">
        <v>24</v>
      </c>
      <c r="B15" s="27">
        <v>0</v>
      </c>
      <c r="C15" s="27">
        <v>0</v>
      </c>
      <c r="D15" s="27">
        <v>65000</v>
      </c>
      <c r="E15" s="27">
        <v>0</v>
      </c>
      <c r="F15" s="27">
        <v>0</v>
      </c>
      <c r="G15" s="27">
        <v>0</v>
      </c>
      <c r="H15" s="27">
        <v>0</v>
      </c>
      <c r="I15" s="27">
        <f t="shared" ref="I15:I25" si="0">SUM(B15:H15)</f>
        <v>65000</v>
      </c>
      <c r="K15" s="4"/>
    </row>
    <row r="16" spans="1:12" x14ac:dyDescent="0.25">
      <c r="A16" s="27" t="s">
        <v>10</v>
      </c>
      <c r="B16" s="27">
        <v>0</v>
      </c>
      <c r="C16" s="27">
        <v>0</v>
      </c>
      <c r="D16" s="27">
        <v>0</v>
      </c>
      <c r="E16" s="27">
        <v>0</v>
      </c>
      <c r="F16" s="27">
        <v>0</v>
      </c>
      <c r="G16" s="27">
        <v>0</v>
      </c>
      <c r="H16" s="27">
        <v>0</v>
      </c>
      <c r="I16" s="27">
        <f t="shared" si="0"/>
        <v>0</v>
      </c>
      <c r="K16" s="4" t="e">
        <f>#REF!-#REF!</f>
        <v>#REF!</v>
      </c>
      <c r="L16" t="s">
        <v>7</v>
      </c>
    </row>
    <row r="17" spans="1:12" x14ac:dyDescent="0.25">
      <c r="A17" s="27" t="s">
        <v>3</v>
      </c>
      <c r="B17" s="27">
        <v>0</v>
      </c>
      <c r="C17" s="27">
        <v>0</v>
      </c>
      <c r="D17" s="27">
        <v>0</v>
      </c>
      <c r="E17" s="27">
        <v>0</v>
      </c>
      <c r="F17" s="27">
        <v>0</v>
      </c>
      <c r="G17" s="27">
        <v>0</v>
      </c>
      <c r="H17" s="27">
        <v>0</v>
      </c>
      <c r="I17" s="27">
        <f t="shared" si="0"/>
        <v>0</v>
      </c>
      <c r="K17" s="4" t="e">
        <f>#REF!-#REF!</f>
        <v>#REF!</v>
      </c>
      <c r="L17" t="s">
        <v>6</v>
      </c>
    </row>
    <row r="18" spans="1:12" x14ac:dyDescent="0.25">
      <c r="A18" s="27" t="s">
        <v>11</v>
      </c>
      <c r="B18" s="27">
        <v>0</v>
      </c>
      <c r="C18" s="27">
        <v>0</v>
      </c>
      <c r="D18" s="27">
        <v>0</v>
      </c>
      <c r="E18" s="27">
        <v>0</v>
      </c>
      <c r="F18" s="27">
        <v>0</v>
      </c>
      <c r="G18" s="27">
        <v>0</v>
      </c>
      <c r="H18" s="27">
        <v>0</v>
      </c>
      <c r="I18" s="27">
        <f t="shared" si="0"/>
        <v>0</v>
      </c>
      <c r="K18" s="4" t="e">
        <f>#REF!-#REF!</f>
        <v>#REF!</v>
      </c>
      <c r="L18" t="s">
        <v>5</v>
      </c>
    </row>
    <row r="19" spans="1:12" x14ac:dyDescent="0.25">
      <c r="A19" s="27" t="s">
        <v>12</v>
      </c>
      <c r="B19" s="27">
        <v>0</v>
      </c>
      <c r="C19" s="27">
        <v>0</v>
      </c>
      <c r="D19" s="27">
        <v>0</v>
      </c>
      <c r="E19" s="27">
        <v>0</v>
      </c>
      <c r="F19" s="27">
        <v>0</v>
      </c>
      <c r="G19" s="27">
        <v>0</v>
      </c>
      <c r="H19" s="27">
        <v>0</v>
      </c>
      <c r="I19" s="27">
        <f t="shared" si="0"/>
        <v>0</v>
      </c>
    </row>
    <row r="20" spans="1:12" s="30" customFormat="1" ht="15" customHeight="1" x14ac:dyDescent="0.25">
      <c r="A20" s="31" t="s">
        <v>2</v>
      </c>
      <c r="B20" s="32">
        <f t="shared" ref="B20:H20" si="1">SUM(B15:B19)</f>
        <v>0</v>
      </c>
      <c r="C20" s="32">
        <f t="shared" si="1"/>
        <v>0</v>
      </c>
      <c r="D20" s="32">
        <f t="shared" si="1"/>
        <v>65000</v>
      </c>
      <c r="E20" s="32">
        <f t="shared" si="1"/>
        <v>0</v>
      </c>
      <c r="F20" s="32">
        <f t="shared" si="1"/>
        <v>0</v>
      </c>
      <c r="G20" s="32">
        <f t="shared" si="1"/>
        <v>0</v>
      </c>
      <c r="H20" s="32">
        <f t="shared" si="1"/>
        <v>0</v>
      </c>
      <c r="I20" s="32">
        <f t="shared" si="0"/>
        <v>65000</v>
      </c>
    </row>
    <row r="21" spans="1:12" ht="15" customHeight="1" x14ac:dyDescent="0.25">
      <c r="A21" s="27" t="s">
        <v>16</v>
      </c>
      <c r="B21" s="27">
        <v>0</v>
      </c>
      <c r="C21" s="27">
        <v>0</v>
      </c>
      <c r="D21" s="27">
        <v>0</v>
      </c>
      <c r="E21" s="27">
        <v>0</v>
      </c>
      <c r="F21" s="27">
        <v>0</v>
      </c>
      <c r="G21" s="27">
        <v>0</v>
      </c>
      <c r="H21" s="27">
        <v>0</v>
      </c>
      <c r="I21" s="27">
        <f t="shared" si="0"/>
        <v>0</v>
      </c>
    </row>
    <row r="22" spans="1:12" x14ac:dyDescent="0.25">
      <c r="A22" s="27" t="s">
        <v>13</v>
      </c>
      <c r="B22" s="27">
        <v>0</v>
      </c>
      <c r="C22" s="27">
        <v>0</v>
      </c>
      <c r="D22" s="27">
        <v>0</v>
      </c>
      <c r="E22" s="27">
        <v>0</v>
      </c>
      <c r="F22" s="27">
        <v>0</v>
      </c>
      <c r="G22" s="27">
        <v>0</v>
      </c>
      <c r="H22" s="27">
        <v>0</v>
      </c>
      <c r="I22" s="27">
        <f t="shared" si="0"/>
        <v>0</v>
      </c>
    </row>
    <row r="23" spans="1:12" x14ac:dyDescent="0.25">
      <c r="A23" s="27" t="s">
        <v>14</v>
      </c>
      <c r="B23" s="27">
        <v>0</v>
      </c>
      <c r="C23" s="27">
        <v>0</v>
      </c>
      <c r="D23" s="27">
        <v>65000</v>
      </c>
      <c r="E23" s="27">
        <v>0</v>
      </c>
      <c r="F23" s="27">
        <v>0</v>
      </c>
      <c r="G23" s="27">
        <v>0</v>
      </c>
      <c r="H23" s="27">
        <v>0</v>
      </c>
      <c r="I23" s="27">
        <f t="shared" si="0"/>
        <v>65000</v>
      </c>
    </row>
    <row r="24" spans="1:12" x14ac:dyDescent="0.25">
      <c r="A24" s="27" t="s">
        <v>15</v>
      </c>
      <c r="B24" s="27">
        <v>0</v>
      </c>
      <c r="C24" s="27">
        <v>0</v>
      </c>
      <c r="D24" s="27">
        <v>0</v>
      </c>
      <c r="E24" s="27">
        <v>0</v>
      </c>
      <c r="F24" s="27">
        <v>0</v>
      </c>
      <c r="G24" s="27">
        <v>0</v>
      </c>
      <c r="H24" s="27">
        <v>0</v>
      </c>
      <c r="I24" s="27">
        <f t="shared" si="0"/>
        <v>0</v>
      </c>
    </row>
    <row r="25" spans="1:12" s="30" customFormat="1" x14ac:dyDescent="0.25">
      <c r="A25" s="31" t="s">
        <v>0</v>
      </c>
      <c r="B25" s="32">
        <f t="shared" ref="B25:H25" si="2">SUM(B21:B24)</f>
        <v>0</v>
      </c>
      <c r="C25" s="32">
        <f t="shared" si="2"/>
        <v>0</v>
      </c>
      <c r="D25" s="32">
        <f t="shared" si="2"/>
        <v>65000</v>
      </c>
      <c r="E25" s="32">
        <f t="shared" si="2"/>
        <v>0</v>
      </c>
      <c r="F25" s="32">
        <f t="shared" si="2"/>
        <v>0</v>
      </c>
      <c r="G25" s="32">
        <f t="shared" si="2"/>
        <v>0</v>
      </c>
      <c r="H25" s="32">
        <f t="shared" si="2"/>
        <v>0</v>
      </c>
      <c r="I25" s="32">
        <f t="shared" si="0"/>
        <v>65000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7"/>
      <c r="B48" s="37"/>
      <c r="C48" s="37"/>
      <c r="D48" s="27"/>
      <c r="E48" s="27"/>
      <c r="F48" s="27"/>
      <c r="G48" s="27"/>
      <c r="H48" s="27"/>
      <c r="I48" s="27"/>
    </row>
    <row r="49" spans="1:9" ht="13.5" customHeight="1" x14ac:dyDescent="0.25">
      <c r="A49" s="37"/>
      <c r="B49" s="37"/>
      <c r="C49" s="37"/>
      <c r="D49" s="27"/>
      <c r="E49" s="27"/>
      <c r="F49" s="27"/>
      <c r="G49" s="27"/>
      <c r="H49" s="27"/>
      <c r="I49" s="27"/>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L50"/>
  <sheetViews>
    <sheetView tabSelected="1" view="pageBreakPreview" zoomScaleNormal="100" zoomScaleSheetLayoutView="100" workbookViewId="0">
      <selection activeCell="L8" sqref="L8"/>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23</v>
      </c>
      <c r="B1" s="17"/>
      <c r="D1" s="17"/>
      <c r="E1" s="17"/>
      <c r="F1" s="17"/>
      <c r="G1" s="17"/>
      <c r="H1" s="17"/>
      <c r="I1" s="17"/>
    </row>
    <row r="2" spans="1:12" ht="15.75" x14ac:dyDescent="0.25">
      <c r="A2" s="21" t="s">
        <v>69</v>
      </c>
      <c r="B2" s="6"/>
      <c r="D2" s="6"/>
      <c r="E2" s="6"/>
      <c r="F2" s="18"/>
      <c r="G2" s="18"/>
      <c r="H2" s="18"/>
      <c r="I2" s="18"/>
    </row>
    <row r="3" spans="1:12" ht="15.75" x14ac:dyDescent="0.25">
      <c r="A3" s="21" t="s">
        <v>86</v>
      </c>
      <c r="B3" s="3"/>
      <c r="C3" s="3"/>
      <c r="D3" s="3"/>
      <c r="E3" s="3"/>
      <c r="F3" s="18"/>
      <c r="G3" s="18"/>
      <c r="H3" s="18"/>
      <c r="I3" s="18"/>
    </row>
    <row r="4" spans="1:12" x14ac:dyDescent="0.25">
      <c r="A4" s="3" t="s">
        <v>27</v>
      </c>
      <c r="B4" s="3"/>
      <c r="C4" s="3"/>
      <c r="D4" s="3"/>
      <c r="E4" s="3"/>
      <c r="F4" s="18"/>
      <c r="G4" s="18"/>
      <c r="H4" s="18"/>
      <c r="I4" s="18"/>
    </row>
    <row r="5" spans="1:12" x14ac:dyDescent="0.25">
      <c r="A5" s="3" t="s">
        <v>58</v>
      </c>
      <c r="B5" s="3"/>
      <c r="C5" s="3"/>
      <c r="D5" s="3"/>
      <c r="E5" s="3"/>
      <c r="F5" s="18"/>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87</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6" t="s">
        <v>24</v>
      </c>
      <c r="B15" s="26">
        <v>0</v>
      </c>
      <c r="C15" s="26">
        <v>0</v>
      </c>
      <c r="D15" s="26">
        <v>100000</v>
      </c>
      <c r="E15" s="26">
        <v>0</v>
      </c>
      <c r="F15" s="26">
        <v>0</v>
      </c>
      <c r="G15" s="26">
        <v>0</v>
      </c>
      <c r="H15" s="26">
        <v>0</v>
      </c>
      <c r="I15" s="26">
        <f t="shared" ref="I15:I25" si="0">SUM(B15:H15)</f>
        <v>100000</v>
      </c>
      <c r="K15" s="4"/>
    </row>
    <row r="16" spans="1:12" x14ac:dyDescent="0.25">
      <c r="A16" s="26" t="s">
        <v>10</v>
      </c>
      <c r="B16" s="26">
        <v>0</v>
      </c>
      <c r="C16" s="26">
        <v>0</v>
      </c>
      <c r="D16" s="26">
        <v>0</v>
      </c>
      <c r="E16" s="26">
        <v>0</v>
      </c>
      <c r="F16" s="26">
        <v>0</v>
      </c>
      <c r="G16" s="26">
        <v>0</v>
      </c>
      <c r="H16" s="26">
        <v>0</v>
      </c>
      <c r="I16" s="26">
        <f t="shared" si="0"/>
        <v>0</v>
      </c>
      <c r="K16" s="4" t="e">
        <f>#REF!-#REF!</f>
        <v>#REF!</v>
      </c>
      <c r="L16" t="s">
        <v>7</v>
      </c>
    </row>
    <row r="17" spans="1:12" x14ac:dyDescent="0.25">
      <c r="A17" s="26" t="s">
        <v>3</v>
      </c>
      <c r="B17" s="26">
        <v>0</v>
      </c>
      <c r="C17" s="26">
        <v>0</v>
      </c>
      <c r="D17" s="26">
        <v>0</v>
      </c>
      <c r="E17" s="26">
        <v>0</v>
      </c>
      <c r="F17" s="26">
        <v>0</v>
      </c>
      <c r="G17" s="26">
        <v>0</v>
      </c>
      <c r="H17" s="26">
        <v>0</v>
      </c>
      <c r="I17" s="26">
        <f t="shared" si="0"/>
        <v>0</v>
      </c>
      <c r="K17" s="4" t="e">
        <f>#REF!-#REF!</f>
        <v>#REF!</v>
      </c>
      <c r="L17" t="s">
        <v>6</v>
      </c>
    </row>
    <row r="18" spans="1:12" x14ac:dyDescent="0.25">
      <c r="A18" s="26" t="s">
        <v>11</v>
      </c>
      <c r="B18" s="26">
        <v>0</v>
      </c>
      <c r="C18" s="26">
        <v>0</v>
      </c>
      <c r="D18" s="26">
        <v>0</v>
      </c>
      <c r="E18" s="26">
        <v>0</v>
      </c>
      <c r="F18" s="26">
        <v>0</v>
      </c>
      <c r="G18" s="26">
        <v>0</v>
      </c>
      <c r="H18" s="26">
        <v>0</v>
      </c>
      <c r="I18" s="26">
        <f t="shared" si="0"/>
        <v>0</v>
      </c>
      <c r="K18" s="4" t="e">
        <f>#REF!-#REF!</f>
        <v>#REF!</v>
      </c>
      <c r="L18" t="s">
        <v>5</v>
      </c>
    </row>
    <row r="19" spans="1:12" x14ac:dyDescent="0.25">
      <c r="A19" s="26" t="s">
        <v>12</v>
      </c>
      <c r="B19" s="26">
        <v>0</v>
      </c>
      <c r="C19" s="26">
        <v>0</v>
      </c>
      <c r="D19" s="26">
        <v>0</v>
      </c>
      <c r="E19" s="26">
        <v>0</v>
      </c>
      <c r="F19" s="26">
        <v>0</v>
      </c>
      <c r="G19" s="26">
        <v>0</v>
      </c>
      <c r="H19" s="26">
        <v>0</v>
      </c>
      <c r="I19" s="26">
        <f t="shared" si="0"/>
        <v>0</v>
      </c>
    </row>
    <row r="20" spans="1:12" s="30" customFormat="1" ht="15" customHeight="1" x14ac:dyDescent="0.25">
      <c r="A20" s="31" t="s">
        <v>2</v>
      </c>
      <c r="B20" s="32">
        <f t="shared" ref="B20:H20" si="1">SUM(B15:B19)</f>
        <v>0</v>
      </c>
      <c r="C20" s="32">
        <f t="shared" si="1"/>
        <v>0</v>
      </c>
      <c r="D20" s="32">
        <f t="shared" si="1"/>
        <v>100000</v>
      </c>
      <c r="E20" s="32">
        <f t="shared" si="1"/>
        <v>0</v>
      </c>
      <c r="F20" s="32">
        <f t="shared" si="1"/>
        <v>0</v>
      </c>
      <c r="G20" s="32">
        <f t="shared" si="1"/>
        <v>0</v>
      </c>
      <c r="H20" s="32">
        <f t="shared" si="1"/>
        <v>0</v>
      </c>
      <c r="I20" s="32">
        <f t="shared" si="0"/>
        <v>100000</v>
      </c>
    </row>
    <row r="21" spans="1:12" ht="15" customHeight="1" x14ac:dyDescent="0.25">
      <c r="A21" s="26" t="s">
        <v>16</v>
      </c>
      <c r="B21" s="26">
        <v>0</v>
      </c>
      <c r="C21" s="26">
        <v>0</v>
      </c>
      <c r="D21" s="26">
        <v>0</v>
      </c>
      <c r="E21" s="26">
        <v>0</v>
      </c>
      <c r="F21" s="26">
        <v>0</v>
      </c>
      <c r="G21" s="26">
        <v>0</v>
      </c>
      <c r="H21" s="26">
        <v>0</v>
      </c>
      <c r="I21" s="26">
        <f t="shared" si="0"/>
        <v>0</v>
      </c>
    </row>
    <row r="22" spans="1:12" x14ac:dyDescent="0.25">
      <c r="A22" s="26" t="s">
        <v>13</v>
      </c>
      <c r="B22" s="26">
        <v>0</v>
      </c>
      <c r="C22" s="26">
        <v>0</v>
      </c>
      <c r="D22" s="26">
        <v>0</v>
      </c>
      <c r="E22" s="26">
        <v>0</v>
      </c>
      <c r="F22" s="26">
        <v>0</v>
      </c>
      <c r="G22" s="26">
        <v>0</v>
      </c>
      <c r="H22" s="26">
        <v>0</v>
      </c>
      <c r="I22" s="26">
        <f t="shared" si="0"/>
        <v>0</v>
      </c>
    </row>
    <row r="23" spans="1:12" x14ac:dyDescent="0.25">
      <c r="A23" s="26" t="s">
        <v>14</v>
      </c>
      <c r="B23" s="26">
        <v>0</v>
      </c>
      <c r="C23" s="26">
        <v>0</v>
      </c>
      <c r="D23" s="26">
        <v>100000</v>
      </c>
      <c r="E23" s="26">
        <v>0</v>
      </c>
      <c r="F23" s="26">
        <v>0</v>
      </c>
      <c r="G23" s="26">
        <v>0</v>
      </c>
      <c r="H23" s="26">
        <v>0</v>
      </c>
      <c r="I23" s="26">
        <f t="shared" si="0"/>
        <v>100000</v>
      </c>
    </row>
    <row r="24" spans="1:12" x14ac:dyDescent="0.25">
      <c r="A24" s="26" t="s">
        <v>15</v>
      </c>
      <c r="B24" s="26">
        <v>0</v>
      </c>
      <c r="C24" s="26">
        <v>0</v>
      </c>
      <c r="D24" s="26">
        <v>0</v>
      </c>
      <c r="E24" s="26">
        <v>0</v>
      </c>
      <c r="F24" s="26">
        <v>0</v>
      </c>
      <c r="G24" s="26">
        <v>0</v>
      </c>
      <c r="H24" s="26">
        <v>0</v>
      </c>
      <c r="I24" s="26">
        <f t="shared" si="0"/>
        <v>0</v>
      </c>
    </row>
    <row r="25" spans="1:12" s="30" customFormat="1" x14ac:dyDescent="0.25">
      <c r="A25" s="31" t="s">
        <v>0</v>
      </c>
      <c r="B25" s="32">
        <f t="shared" ref="B25:H25" si="2">SUM(B21:B24)</f>
        <v>0</v>
      </c>
      <c r="C25" s="32">
        <f t="shared" si="2"/>
        <v>0</v>
      </c>
      <c r="D25" s="32">
        <f t="shared" si="2"/>
        <v>100000</v>
      </c>
      <c r="E25" s="32">
        <f t="shared" si="2"/>
        <v>0</v>
      </c>
      <c r="F25" s="32">
        <f t="shared" si="2"/>
        <v>0</v>
      </c>
      <c r="G25" s="32">
        <f t="shared" si="2"/>
        <v>0</v>
      </c>
      <c r="H25" s="32">
        <f t="shared" si="2"/>
        <v>0</v>
      </c>
      <c r="I25" s="32">
        <f t="shared" si="0"/>
        <v>100000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7"/>
      <c r="B48" s="37"/>
      <c r="C48" s="37"/>
      <c r="D48" s="26"/>
      <c r="E48" s="26"/>
      <c r="F48" s="26"/>
      <c r="G48" s="26"/>
      <c r="H48" s="26"/>
      <c r="I48" s="26"/>
    </row>
    <row r="49" spans="1:9" ht="13.5" customHeight="1" x14ac:dyDescent="0.25">
      <c r="A49" s="37"/>
      <c r="B49" s="37"/>
      <c r="C49" s="37"/>
      <c r="D49" s="26"/>
      <c r="E49" s="26"/>
      <c r="F49" s="26"/>
      <c r="G49" s="26"/>
      <c r="H49" s="26"/>
      <c r="I49" s="26"/>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L50"/>
  <sheetViews>
    <sheetView view="pageBreakPreview" zoomScaleNormal="100" zoomScaleSheetLayoutView="100" workbookViewId="0">
      <selection activeCell="D16" sqref="D16"/>
    </sheetView>
  </sheetViews>
  <sheetFormatPr defaultRowHeight="15" x14ac:dyDescent="0.25"/>
  <cols>
    <col min="1" max="1" width="26.7109375" style="13" customWidth="1"/>
    <col min="2" max="2" width="11" style="13" customWidth="1"/>
    <col min="3" max="3" width="12" style="13" customWidth="1"/>
    <col min="4" max="4" width="11.5703125" style="13" bestFit="1" customWidth="1"/>
    <col min="5" max="5" width="11.28515625" style="13" customWidth="1"/>
    <col min="6" max="6" width="11.5703125" style="13" bestFit="1" customWidth="1"/>
    <col min="7" max="7" width="10" style="13" bestFit="1" customWidth="1"/>
    <col min="8" max="8" width="14" style="13" customWidth="1"/>
    <col min="9" max="9" width="12" style="13" customWidth="1"/>
    <col min="11" max="11" width="12.42578125" customWidth="1"/>
  </cols>
  <sheetData>
    <row r="1" spans="1:12" ht="18.75" x14ac:dyDescent="0.25">
      <c r="A1" s="21" t="s">
        <v>23</v>
      </c>
      <c r="B1" s="17"/>
      <c r="C1" s="17"/>
      <c r="E1" s="17"/>
      <c r="F1" s="17"/>
      <c r="G1" s="17"/>
      <c r="H1" s="17"/>
      <c r="I1" s="17"/>
    </row>
    <row r="2" spans="1:12" ht="15.75" x14ac:dyDescent="0.25">
      <c r="A2" s="21" t="s">
        <v>65</v>
      </c>
      <c r="B2" s="6"/>
      <c r="C2" s="6"/>
      <c r="E2" s="6"/>
      <c r="F2" s="18"/>
      <c r="G2" s="18"/>
      <c r="H2" s="18"/>
      <c r="I2" s="18"/>
    </row>
    <row r="3" spans="1:12" ht="15.75" x14ac:dyDescent="0.25">
      <c r="A3" s="21" t="s">
        <v>76</v>
      </c>
      <c r="B3" s="3"/>
      <c r="C3" s="3"/>
      <c r="D3" s="3"/>
      <c r="E3" s="3"/>
      <c r="F3" s="18"/>
      <c r="G3" s="18"/>
      <c r="H3" s="18"/>
      <c r="I3" s="18"/>
    </row>
    <row r="4" spans="1:12" x14ac:dyDescent="0.25">
      <c r="A4" s="3" t="s">
        <v>35</v>
      </c>
      <c r="B4" s="3"/>
      <c r="C4" s="3"/>
      <c r="D4" s="3"/>
      <c r="E4" s="3"/>
      <c r="F4" s="18"/>
      <c r="G4" s="18"/>
      <c r="H4" s="18"/>
      <c r="I4" s="18"/>
    </row>
    <row r="5" spans="1:12" x14ac:dyDescent="0.25">
      <c r="A5" s="3" t="s">
        <v>59</v>
      </c>
      <c r="B5" s="3"/>
      <c r="C5" s="3"/>
      <c r="D5" s="3"/>
      <c r="E5" s="3"/>
      <c r="F5" s="18"/>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34</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7" t="s">
        <v>24</v>
      </c>
      <c r="B15" s="27">
        <v>0</v>
      </c>
      <c r="C15" s="27">
        <v>1731022</v>
      </c>
      <c r="D15" s="27">
        <f>1308621+110000</f>
        <v>1418621</v>
      </c>
      <c r="E15" s="27">
        <v>1000000</v>
      </c>
      <c r="F15" s="27">
        <v>1000000</v>
      </c>
      <c r="G15" s="27">
        <v>850000</v>
      </c>
      <c r="H15" s="27">
        <v>0</v>
      </c>
      <c r="I15" s="27">
        <f t="shared" ref="I15:I25" si="0">SUM(B15:H15)</f>
        <v>5999643</v>
      </c>
      <c r="K15" s="4"/>
    </row>
    <row r="16" spans="1:12" x14ac:dyDescent="0.25">
      <c r="A16" s="27" t="s">
        <v>10</v>
      </c>
      <c r="B16" s="27">
        <v>0</v>
      </c>
      <c r="C16" s="27">
        <v>0</v>
      </c>
      <c r="D16" s="27">
        <v>0</v>
      </c>
      <c r="E16" s="27">
        <v>0</v>
      </c>
      <c r="F16" s="27">
        <v>0</v>
      </c>
      <c r="G16" s="27">
        <v>0</v>
      </c>
      <c r="H16" s="27">
        <v>0</v>
      </c>
      <c r="I16" s="27">
        <f t="shared" si="0"/>
        <v>0</v>
      </c>
      <c r="K16" s="4" t="e">
        <f>#REF!-#REF!</f>
        <v>#REF!</v>
      </c>
      <c r="L16" t="s">
        <v>7</v>
      </c>
    </row>
    <row r="17" spans="1:12" x14ac:dyDescent="0.25">
      <c r="A17" s="27" t="s">
        <v>3</v>
      </c>
      <c r="B17" s="27">
        <v>0</v>
      </c>
      <c r="C17" s="27">
        <v>0</v>
      </c>
      <c r="D17" s="27">
        <v>0</v>
      </c>
      <c r="E17" s="27">
        <v>0</v>
      </c>
      <c r="F17" s="27">
        <v>0</v>
      </c>
      <c r="G17" s="27">
        <v>0</v>
      </c>
      <c r="H17" s="27">
        <v>0</v>
      </c>
      <c r="I17" s="27">
        <f t="shared" si="0"/>
        <v>0</v>
      </c>
      <c r="K17" s="4" t="e">
        <f>#REF!-#REF!</f>
        <v>#REF!</v>
      </c>
      <c r="L17" t="s">
        <v>6</v>
      </c>
    </row>
    <row r="18" spans="1:12" x14ac:dyDescent="0.25">
      <c r="A18" s="27" t="s">
        <v>11</v>
      </c>
      <c r="B18" s="27">
        <v>0</v>
      </c>
      <c r="C18" s="27">
        <v>0</v>
      </c>
      <c r="D18" s="27">
        <v>0</v>
      </c>
      <c r="E18" s="27">
        <v>0</v>
      </c>
      <c r="F18" s="27">
        <v>0</v>
      </c>
      <c r="G18" s="27">
        <v>0</v>
      </c>
      <c r="H18" s="27">
        <v>0</v>
      </c>
      <c r="I18" s="27">
        <f t="shared" si="0"/>
        <v>0</v>
      </c>
      <c r="K18" s="4" t="e">
        <f>#REF!-#REF!</f>
        <v>#REF!</v>
      </c>
      <c r="L18" t="s">
        <v>5</v>
      </c>
    </row>
    <row r="19" spans="1:12" x14ac:dyDescent="0.25">
      <c r="A19" s="27" t="s">
        <v>12</v>
      </c>
      <c r="B19" s="27">
        <v>0</v>
      </c>
      <c r="C19" s="27">
        <v>0</v>
      </c>
      <c r="D19" s="27">
        <v>0</v>
      </c>
      <c r="E19" s="27">
        <v>0</v>
      </c>
      <c r="F19" s="27">
        <v>0</v>
      </c>
      <c r="G19" s="27">
        <v>0</v>
      </c>
      <c r="H19" s="27">
        <v>0</v>
      </c>
      <c r="I19" s="27">
        <f t="shared" si="0"/>
        <v>0</v>
      </c>
    </row>
    <row r="20" spans="1:12" s="30" customFormat="1" ht="15" customHeight="1" x14ac:dyDescent="0.25">
      <c r="A20" s="31" t="s">
        <v>2</v>
      </c>
      <c r="B20" s="32">
        <f t="shared" ref="B20:H20" si="1">SUM(B15:B19)</f>
        <v>0</v>
      </c>
      <c r="C20" s="32">
        <f t="shared" si="1"/>
        <v>1731022</v>
      </c>
      <c r="D20" s="32">
        <f t="shared" si="1"/>
        <v>1418621</v>
      </c>
      <c r="E20" s="32">
        <f t="shared" si="1"/>
        <v>1000000</v>
      </c>
      <c r="F20" s="32">
        <f t="shared" si="1"/>
        <v>1000000</v>
      </c>
      <c r="G20" s="32">
        <f t="shared" si="1"/>
        <v>850000</v>
      </c>
      <c r="H20" s="32">
        <f t="shared" si="1"/>
        <v>0</v>
      </c>
      <c r="I20" s="32">
        <f t="shared" si="0"/>
        <v>5999643</v>
      </c>
    </row>
    <row r="21" spans="1:12" ht="15" customHeight="1" x14ac:dyDescent="0.25">
      <c r="A21" s="27" t="s">
        <v>16</v>
      </c>
      <c r="B21" s="27">
        <v>0</v>
      </c>
      <c r="C21" s="27">
        <v>0</v>
      </c>
      <c r="D21" s="27">
        <v>0</v>
      </c>
      <c r="E21" s="27">
        <v>0</v>
      </c>
      <c r="F21" s="27">
        <v>0</v>
      </c>
      <c r="G21" s="27">
        <v>0</v>
      </c>
      <c r="H21" s="27">
        <v>0</v>
      </c>
      <c r="I21" s="27">
        <f t="shared" si="0"/>
        <v>0</v>
      </c>
    </row>
    <row r="22" spans="1:12" x14ac:dyDescent="0.25">
      <c r="A22" s="27" t="s">
        <v>13</v>
      </c>
      <c r="B22" s="27">
        <v>0</v>
      </c>
      <c r="C22" s="27">
        <v>0</v>
      </c>
      <c r="D22" s="27">
        <v>0</v>
      </c>
      <c r="E22" s="27">
        <v>0</v>
      </c>
      <c r="F22" s="27">
        <v>0</v>
      </c>
      <c r="G22" s="27">
        <v>0</v>
      </c>
      <c r="H22" s="27">
        <v>0</v>
      </c>
      <c r="I22" s="27">
        <f t="shared" si="0"/>
        <v>0</v>
      </c>
    </row>
    <row r="23" spans="1:12" x14ac:dyDescent="0.25">
      <c r="A23" s="27" t="s">
        <v>14</v>
      </c>
      <c r="B23" s="27">
        <v>0</v>
      </c>
      <c r="C23" s="27">
        <v>1731022</v>
      </c>
      <c r="D23" s="27">
        <f>1308621+110000</f>
        <v>1418621</v>
      </c>
      <c r="E23" s="27">
        <v>1000000</v>
      </c>
      <c r="F23" s="27">
        <v>1000000</v>
      </c>
      <c r="G23" s="27">
        <v>850000</v>
      </c>
      <c r="H23" s="27">
        <v>0</v>
      </c>
      <c r="I23" s="27">
        <f t="shared" si="0"/>
        <v>5999643</v>
      </c>
    </row>
    <row r="24" spans="1:12" ht="14.25" customHeight="1" x14ac:dyDescent="0.25">
      <c r="A24" s="27" t="s">
        <v>15</v>
      </c>
      <c r="B24" s="27">
        <v>0</v>
      </c>
      <c r="C24" s="27">
        <v>0</v>
      </c>
      <c r="D24" s="27">
        <v>0</v>
      </c>
      <c r="E24" s="27">
        <v>0</v>
      </c>
      <c r="F24" s="27">
        <v>0</v>
      </c>
      <c r="G24" s="27">
        <v>0</v>
      </c>
      <c r="H24" s="27">
        <v>0</v>
      </c>
      <c r="I24" s="27">
        <f t="shared" si="0"/>
        <v>0</v>
      </c>
    </row>
    <row r="25" spans="1:12" s="30" customFormat="1" x14ac:dyDescent="0.25">
      <c r="A25" s="31" t="s">
        <v>0</v>
      </c>
      <c r="B25" s="32">
        <f t="shared" ref="B25:H25" si="2">SUM(B21:B24)</f>
        <v>0</v>
      </c>
      <c r="C25" s="32">
        <f t="shared" si="2"/>
        <v>1731022</v>
      </c>
      <c r="D25" s="32">
        <f t="shared" si="2"/>
        <v>1418621</v>
      </c>
      <c r="E25" s="32">
        <f t="shared" si="2"/>
        <v>1000000</v>
      </c>
      <c r="F25" s="32">
        <f t="shared" si="2"/>
        <v>1000000</v>
      </c>
      <c r="G25" s="32">
        <f t="shared" si="2"/>
        <v>850000</v>
      </c>
      <c r="H25" s="32">
        <f t="shared" si="2"/>
        <v>0</v>
      </c>
      <c r="I25" s="32">
        <f t="shared" si="0"/>
        <v>5999643</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7"/>
      <c r="B48" s="37"/>
      <c r="C48" s="37"/>
      <c r="D48" s="27"/>
      <c r="E48" s="27"/>
      <c r="F48" s="27"/>
      <c r="G48" s="27"/>
      <c r="H48" s="27"/>
      <c r="I48" s="27"/>
    </row>
    <row r="49" spans="1:9" ht="13.5" customHeight="1" x14ac:dyDescent="0.25">
      <c r="A49" s="37"/>
      <c r="B49" s="37"/>
      <c r="C49" s="37"/>
      <c r="D49" s="27"/>
      <c r="E49" s="27"/>
      <c r="F49" s="27"/>
      <c r="G49" s="27"/>
      <c r="H49" s="27"/>
      <c r="I49" s="27"/>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L50"/>
  <sheetViews>
    <sheetView view="pageBreakPreview" zoomScaleNormal="100" zoomScaleSheetLayoutView="100" workbookViewId="0">
      <selection activeCell="A3" sqref="A2:A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23</v>
      </c>
      <c r="B1" s="17"/>
      <c r="C1" s="17"/>
      <c r="E1" s="17"/>
      <c r="F1" s="17"/>
      <c r="G1" s="17"/>
      <c r="H1" s="17"/>
      <c r="I1" s="17"/>
    </row>
    <row r="2" spans="1:12" ht="15.75" x14ac:dyDescent="0.25">
      <c r="A2" s="21" t="s">
        <v>65</v>
      </c>
      <c r="B2" s="6"/>
      <c r="C2" s="6"/>
      <c r="E2" s="6"/>
      <c r="F2" s="18"/>
      <c r="G2" s="18"/>
      <c r="H2" s="18"/>
      <c r="I2" s="18"/>
    </row>
    <row r="3" spans="1:12" ht="15.75" x14ac:dyDescent="0.25">
      <c r="A3" s="21" t="s">
        <v>77</v>
      </c>
      <c r="B3" s="3"/>
      <c r="C3" s="3"/>
      <c r="D3" s="3"/>
      <c r="E3" s="3"/>
      <c r="F3" s="18"/>
      <c r="G3" s="18"/>
      <c r="H3" s="18"/>
      <c r="I3" s="18"/>
    </row>
    <row r="4" spans="1:12" x14ac:dyDescent="0.25">
      <c r="A4" s="3" t="s">
        <v>38</v>
      </c>
      <c r="B4" s="3"/>
      <c r="C4" s="3"/>
      <c r="D4" s="3"/>
      <c r="E4" s="3"/>
      <c r="F4" s="18"/>
      <c r="G4" s="18"/>
      <c r="H4" s="18"/>
      <c r="I4" s="18"/>
    </row>
    <row r="5" spans="1:12" x14ac:dyDescent="0.25">
      <c r="A5" s="3" t="s">
        <v>54</v>
      </c>
      <c r="B5" s="3"/>
      <c r="C5" s="3"/>
      <c r="D5" s="3"/>
      <c r="E5" s="3"/>
      <c r="F5" s="18"/>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37</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7" t="s">
        <v>24</v>
      </c>
      <c r="B15" s="27">
        <v>0</v>
      </c>
      <c r="C15" s="27">
        <v>0</v>
      </c>
      <c r="D15" s="27">
        <v>200000</v>
      </c>
      <c r="E15" s="27">
        <v>0</v>
      </c>
      <c r="F15" s="27">
        <v>0</v>
      </c>
      <c r="G15" s="27">
        <v>0</v>
      </c>
      <c r="H15" s="27">
        <v>0</v>
      </c>
      <c r="I15" s="27">
        <f t="shared" ref="I15:I25" si="0">SUM(B15:H15)</f>
        <v>200000</v>
      </c>
      <c r="K15" s="4"/>
    </row>
    <row r="16" spans="1:12" x14ac:dyDescent="0.25">
      <c r="A16" s="27" t="s">
        <v>10</v>
      </c>
      <c r="B16" s="27">
        <v>0</v>
      </c>
      <c r="C16" s="27">
        <v>0</v>
      </c>
      <c r="D16" s="27">
        <v>0</v>
      </c>
      <c r="E16" s="27">
        <v>0</v>
      </c>
      <c r="F16" s="27">
        <v>0</v>
      </c>
      <c r="G16" s="27">
        <v>0</v>
      </c>
      <c r="H16" s="27">
        <v>0</v>
      </c>
      <c r="I16" s="27">
        <f t="shared" si="0"/>
        <v>0</v>
      </c>
      <c r="K16" s="4" t="e">
        <f>#REF!-#REF!</f>
        <v>#REF!</v>
      </c>
      <c r="L16" t="s">
        <v>7</v>
      </c>
    </row>
    <row r="17" spans="1:12" x14ac:dyDescent="0.25">
      <c r="A17" s="27" t="s">
        <v>3</v>
      </c>
      <c r="B17" s="27">
        <v>0</v>
      </c>
      <c r="C17" s="27">
        <v>0</v>
      </c>
      <c r="D17" s="27">
        <v>0</v>
      </c>
      <c r="E17" s="27">
        <v>0</v>
      </c>
      <c r="F17" s="27">
        <v>0</v>
      </c>
      <c r="G17" s="27">
        <v>0</v>
      </c>
      <c r="H17" s="27">
        <v>0</v>
      </c>
      <c r="I17" s="27">
        <f t="shared" si="0"/>
        <v>0</v>
      </c>
      <c r="K17" s="4" t="e">
        <f>#REF!-#REF!</f>
        <v>#REF!</v>
      </c>
      <c r="L17" t="s">
        <v>6</v>
      </c>
    </row>
    <row r="18" spans="1:12" x14ac:dyDescent="0.25">
      <c r="A18" s="27" t="s">
        <v>11</v>
      </c>
      <c r="B18" s="27">
        <v>0</v>
      </c>
      <c r="C18" s="27">
        <v>0</v>
      </c>
      <c r="D18" s="27">
        <v>0</v>
      </c>
      <c r="E18" s="27">
        <v>0</v>
      </c>
      <c r="F18" s="27">
        <v>0</v>
      </c>
      <c r="G18" s="27">
        <v>0</v>
      </c>
      <c r="H18" s="27">
        <v>0</v>
      </c>
      <c r="I18" s="27">
        <f t="shared" si="0"/>
        <v>0</v>
      </c>
      <c r="K18" s="4" t="e">
        <f>#REF!-#REF!</f>
        <v>#REF!</v>
      </c>
      <c r="L18" t="s">
        <v>5</v>
      </c>
    </row>
    <row r="19" spans="1:12" x14ac:dyDescent="0.25">
      <c r="A19" s="27" t="s">
        <v>12</v>
      </c>
      <c r="B19" s="27">
        <v>0</v>
      </c>
      <c r="C19" s="27">
        <v>0</v>
      </c>
      <c r="D19" s="27">
        <v>0</v>
      </c>
      <c r="E19" s="27">
        <v>0</v>
      </c>
      <c r="F19" s="27">
        <v>0</v>
      </c>
      <c r="G19" s="27">
        <v>0</v>
      </c>
      <c r="H19" s="27">
        <v>0</v>
      </c>
      <c r="I19" s="27">
        <f t="shared" si="0"/>
        <v>0</v>
      </c>
    </row>
    <row r="20" spans="1:12" s="30" customFormat="1" ht="15" customHeight="1" x14ac:dyDescent="0.25">
      <c r="A20" s="31" t="s">
        <v>2</v>
      </c>
      <c r="B20" s="32">
        <f t="shared" ref="B20:H20" si="1">SUM(B15:B19)</f>
        <v>0</v>
      </c>
      <c r="C20" s="32">
        <f t="shared" si="1"/>
        <v>0</v>
      </c>
      <c r="D20" s="32">
        <f t="shared" si="1"/>
        <v>200000</v>
      </c>
      <c r="E20" s="32">
        <f t="shared" si="1"/>
        <v>0</v>
      </c>
      <c r="F20" s="32">
        <f t="shared" si="1"/>
        <v>0</v>
      </c>
      <c r="G20" s="32">
        <f t="shared" si="1"/>
        <v>0</v>
      </c>
      <c r="H20" s="32">
        <f t="shared" si="1"/>
        <v>0</v>
      </c>
      <c r="I20" s="32">
        <f t="shared" si="0"/>
        <v>200000</v>
      </c>
    </row>
    <row r="21" spans="1:12" ht="15" customHeight="1" x14ac:dyDescent="0.25">
      <c r="A21" s="27" t="s">
        <v>16</v>
      </c>
      <c r="B21" s="27">
        <v>0</v>
      </c>
      <c r="C21" s="27">
        <v>0</v>
      </c>
      <c r="D21" s="27">
        <v>0</v>
      </c>
      <c r="E21" s="27">
        <v>0</v>
      </c>
      <c r="F21" s="27">
        <v>0</v>
      </c>
      <c r="G21" s="27">
        <v>0</v>
      </c>
      <c r="H21" s="27">
        <v>0</v>
      </c>
      <c r="I21" s="27">
        <f t="shared" si="0"/>
        <v>0</v>
      </c>
    </row>
    <row r="22" spans="1:12" x14ac:dyDescent="0.25">
      <c r="A22" s="27" t="s">
        <v>13</v>
      </c>
      <c r="B22" s="27">
        <v>0</v>
      </c>
      <c r="C22" s="27">
        <v>0</v>
      </c>
      <c r="D22" s="27">
        <v>0</v>
      </c>
      <c r="E22" s="27">
        <v>0</v>
      </c>
      <c r="F22" s="27">
        <v>0</v>
      </c>
      <c r="G22" s="27">
        <v>0</v>
      </c>
      <c r="H22" s="27">
        <v>0</v>
      </c>
      <c r="I22" s="27">
        <f t="shared" si="0"/>
        <v>0</v>
      </c>
    </row>
    <row r="23" spans="1:12" x14ac:dyDescent="0.25">
      <c r="A23" s="27" t="s">
        <v>14</v>
      </c>
      <c r="B23" s="27">
        <v>0</v>
      </c>
      <c r="C23" s="27">
        <v>0</v>
      </c>
      <c r="D23" s="27">
        <v>175000</v>
      </c>
      <c r="E23" s="27">
        <v>0</v>
      </c>
      <c r="F23" s="27">
        <v>0</v>
      </c>
      <c r="G23" s="27">
        <v>0</v>
      </c>
      <c r="H23" s="27">
        <v>0</v>
      </c>
      <c r="I23" s="27">
        <f t="shared" si="0"/>
        <v>175000</v>
      </c>
    </row>
    <row r="24" spans="1:12" x14ac:dyDescent="0.25">
      <c r="A24" s="27" t="s">
        <v>15</v>
      </c>
      <c r="B24" s="27">
        <v>0</v>
      </c>
      <c r="C24" s="27">
        <v>0</v>
      </c>
      <c r="D24" s="27">
        <v>25000</v>
      </c>
      <c r="E24" s="27">
        <v>0</v>
      </c>
      <c r="F24" s="27">
        <v>0</v>
      </c>
      <c r="G24" s="27">
        <v>0</v>
      </c>
      <c r="H24" s="27">
        <v>0</v>
      </c>
      <c r="I24" s="27">
        <f t="shared" si="0"/>
        <v>25000</v>
      </c>
    </row>
    <row r="25" spans="1:12" s="30" customFormat="1" x14ac:dyDescent="0.25">
      <c r="A25" s="31" t="s">
        <v>0</v>
      </c>
      <c r="B25" s="32">
        <f t="shared" ref="B25:H25" si="2">SUM(B21:B24)</f>
        <v>0</v>
      </c>
      <c r="C25" s="32">
        <f t="shared" si="2"/>
        <v>0</v>
      </c>
      <c r="D25" s="32">
        <f t="shared" si="2"/>
        <v>200000</v>
      </c>
      <c r="E25" s="32">
        <f t="shared" si="2"/>
        <v>0</v>
      </c>
      <c r="F25" s="32">
        <f t="shared" si="2"/>
        <v>0</v>
      </c>
      <c r="G25" s="32">
        <f t="shared" si="2"/>
        <v>0</v>
      </c>
      <c r="H25" s="32">
        <f t="shared" si="2"/>
        <v>0</v>
      </c>
      <c r="I25" s="32">
        <f t="shared" si="0"/>
        <v>200000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7"/>
      <c r="B48" s="37"/>
      <c r="C48" s="37"/>
      <c r="D48" s="27"/>
      <c r="E48" s="27"/>
      <c r="F48" s="27"/>
      <c r="G48" s="27"/>
      <c r="H48" s="27"/>
      <c r="I48" s="27"/>
    </row>
    <row r="49" spans="1:9" ht="13.5" customHeight="1" x14ac:dyDescent="0.25">
      <c r="A49" s="37"/>
      <c r="B49" s="37"/>
      <c r="C49" s="37"/>
      <c r="D49" s="27"/>
      <c r="E49" s="27"/>
      <c r="F49" s="27"/>
      <c r="G49" s="27"/>
      <c r="H49" s="27"/>
      <c r="I49" s="27"/>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L50"/>
  <sheetViews>
    <sheetView view="pageBreakPreview" zoomScaleNormal="100" zoomScaleSheetLayoutView="100" workbookViewId="0">
      <selection activeCell="R36" sqref="R36:R38"/>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23</v>
      </c>
      <c r="B1" s="17"/>
      <c r="C1" s="17"/>
      <c r="E1" s="17"/>
      <c r="F1" s="17"/>
      <c r="G1" s="17"/>
      <c r="H1" s="17"/>
      <c r="I1" s="17"/>
    </row>
    <row r="2" spans="1:12" ht="15.75" x14ac:dyDescent="0.25">
      <c r="A2" s="21" t="s">
        <v>69</v>
      </c>
      <c r="B2" s="6"/>
      <c r="C2" s="6"/>
      <c r="E2" s="6"/>
      <c r="F2" s="18"/>
      <c r="G2" s="18"/>
      <c r="H2" s="18"/>
      <c r="I2" s="18"/>
    </row>
    <row r="3" spans="1:12" ht="15.75" x14ac:dyDescent="0.25">
      <c r="A3" s="21" t="s">
        <v>78</v>
      </c>
      <c r="B3" s="3"/>
      <c r="C3" s="3"/>
      <c r="D3" s="3"/>
      <c r="E3" s="3"/>
      <c r="F3" s="18"/>
      <c r="G3" s="18"/>
      <c r="H3" s="18"/>
      <c r="I3" s="18"/>
    </row>
    <row r="4" spans="1:12" x14ac:dyDescent="0.25">
      <c r="A4" s="3" t="s">
        <v>39</v>
      </c>
      <c r="B4" s="3"/>
      <c r="C4" s="3"/>
      <c r="D4" s="3"/>
      <c r="E4" s="3"/>
      <c r="F4" s="18"/>
      <c r="G4" s="18"/>
      <c r="H4" s="18"/>
      <c r="I4" s="18"/>
    </row>
    <row r="5" spans="1:12" x14ac:dyDescent="0.25">
      <c r="A5" s="3" t="s">
        <v>60</v>
      </c>
      <c r="B5" s="3"/>
      <c r="C5" s="3"/>
      <c r="D5" s="3"/>
      <c r="E5" s="3"/>
      <c r="F5" s="18"/>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83</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7" t="s">
        <v>24</v>
      </c>
      <c r="B15" s="27">
        <v>0</v>
      </c>
      <c r="C15" s="27">
        <v>500000</v>
      </c>
      <c r="D15" s="27">
        <v>500000</v>
      </c>
      <c r="E15" s="27">
        <v>600000</v>
      </c>
      <c r="F15" s="27">
        <v>600000</v>
      </c>
      <c r="G15" s="27">
        <v>600000</v>
      </c>
      <c r="H15" s="27">
        <v>250000</v>
      </c>
      <c r="I15" s="27">
        <f t="shared" ref="I15:I25" si="0">SUM(B15:H15)</f>
        <v>3050000</v>
      </c>
      <c r="K15" s="4"/>
    </row>
    <row r="16" spans="1:12" x14ac:dyDescent="0.25">
      <c r="A16" s="27" t="s">
        <v>10</v>
      </c>
      <c r="B16" s="27">
        <v>0</v>
      </c>
      <c r="C16" s="27">
        <v>0</v>
      </c>
      <c r="D16" s="27">
        <v>0</v>
      </c>
      <c r="E16" s="27">
        <v>0</v>
      </c>
      <c r="F16" s="27">
        <v>0</v>
      </c>
      <c r="G16" s="27">
        <v>0</v>
      </c>
      <c r="H16" s="27">
        <v>0</v>
      </c>
      <c r="I16" s="27">
        <f t="shared" si="0"/>
        <v>0</v>
      </c>
      <c r="K16" s="4" t="e">
        <f>#REF!-#REF!</f>
        <v>#REF!</v>
      </c>
      <c r="L16" t="s">
        <v>7</v>
      </c>
    </row>
    <row r="17" spans="1:12" x14ac:dyDescent="0.25">
      <c r="A17" s="27" t="s">
        <v>3</v>
      </c>
      <c r="B17" s="27">
        <v>0</v>
      </c>
      <c r="C17" s="27">
        <v>0</v>
      </c>
      <c r="D17" s="27">
        <v>0</v>
      </c>
      <c r="E17" s="27">
        <v>0</v>
      </c>
      <c r="F17" s="27">
        <v>0</v>
      </c>
      <c r="G17" s="27">
        <v>0</v>
      </c>
      <c r="H17" s="27">
        <v>0</v>
      </c>
      <c r="I17" s="27">
        <f t="shared" si="0"/>
        <v>0</v>
      </c>
      <c r="K17" s="4" t="e">
        <f>#REF!-#REF!</f>
        <v>#REF!</v>
      </c>
      <c r="L17" t="s">
        <v>6</v>
      </c>
    </row>
    <row r="18" spans="1:12" x14ac:dyDescent="0.25">
      <c r="A18" s="27" t="s">
        <v>11</v>
      </c>
      <c r="B18" s="27">
        <v>0</v>
      </c>
      <c r="C18" s="27">
        <v>0</v>
      </c>
      <c r="D18" s="27">
        <v>0</v>
      </c>
      <c r="E18" s="27">
        <v>0</v>
      </c>
      <c r="F18" s="27">
        <v>0</v>
      </c>
      <c r="G18" s="27">
        <v>0</v>
      </c>
      <c r="H18" s="27">
        <v>0</v>
      </c>
      <c r="I18" s="27">
        <f t="shared" si="0"/>
        <v>0</v>
      </c>
      <c r="K18" s="4" t="e">
        <f>#REF!-#REF!</f>
        <v>#REF!</v>
      </c>
      <c r="L18" t="s">
        <v>5</v>
      </c>
    </row>
    <row r="19" spans="1:12" x14ac:dyDescent="0.25">
      <c r="A19" s="27" t="s">
        <v>12</v>
      </c>
      <c r="B19" s="27">
        <v>0</v>
      </c>
      <c r="C19" s="27">
        <v>0</v>
      </c>
      <c r="D19" s="27">
        <v>0</v>
      </c>
      <c r="E19" s="27">
        <v>0</v>
      </c>
      <c r="F19" s="27">
        <v>0</v>
      </c>
      <c r="G19" s="27">
        <v>0</v>
      </c>
      <c r="H19" s="27">
        <v>0</v>
      </c>
      <c r="I19" s="27">
        <f t="shared" si="0"/>
        <v>0</v>
      </c>
    </row>
    <row r="20" spans="1:12" s="30" customFormat="1" ht="15" customHeight="1" x14ac:dyDescent="0.25">
      <c r="A20" s="31" t="s">
        <v>2</v>
      </c>
      <c r="B20" s="32">
        <f t="shared" ref="B20:H20" si="1">SUM(B15:B19)</f>
        <v>0</v>
      </c>
      <c r="C20" s="32">
        <f t="shared" si="1"/>
        <v>500000</v>
      </c>
      <c r="D20" s="32">
        <f t="shared" si="1"/>
        <v>500000</v>
      </c>
      <c r="E20" s="32">
        <f t="shared" si="1"/>
        <v>600000</v>
      </c>
      <c r="F20" s="32">
        <f t="shared" si="1"/>
        <v>600000</v>
      </c>
      <c r="G20" s="32">
        <f t="shared" si="1"/>
        <v>600000</v>
      </c>
      <c r="H20" s="32">
        <f t="shared" si="1"/>
        <v>250000</v>
      </c>
      <c r="I20" s="32">
        <f t="shared" si="0"/>
        <v>3050000</v>
      </c>
    </row>
    <row r="21" spans="1:12" ht="15" customHeight="1" x14ac:dyDescent="0.25">
      <c r="A21" s="27" t="s">
        <v>16</v>
      </c>
      <c r="B21" s="27">
        <v>0</v>
      </c>
      <c r="C21" s="27">
        <v>0</v>
      </c>
      <c r="D21" s="27">
        <v>0</v>
      </c>
      <c r="E21" s="27">
        <v>0</v>
      </c>
      <c r="F21" s="27">
        <v>0</v>
      </c>
      <c r="G21" s="27">
        <v>0</v>
      </c>
      <c r="H21" s="27">
        <v>0</v>
      </c>
      <c r="I21" s="27">
        <f t="shared" si="0"/>
        <v>0</v>
      </c>
    </row>
    <row r="22" spans="1:12" x14ac:dyDescent="0.25">
      <c r="A22" s="27" t="s">
        <v>13</v>
      </c>
      <c r="B22" s="27">
        <v>0</v>
      </c>
      <c r="C22" s="27">
        <v>50000</v>
      </c>
      <c r="D22" s="27">
        <v>50000</v>
      </c>
      <c r="E22" s="27">
        <v>60000</v>
      </c>
      <c r="F22" s="27">
        <v>60000</v>
      </c>
      <c r="G22" s="27">
        <v>60000</v>
      </c>
      <c r="H22" s="27">
        <v>25000</v>
      </c>
      <c r="I22" s="27">
        <f t="shared" si="0"/>
        <v>305000</v>
      </c>
    </row>
    <row r="23" spans="1:12" x14ac:dyDescent="0.25">
      <c r="A23" s="27" t="s">
        <v>14</v>
      </c>
      <c r="B23" s="27">
        <v>0</v>
      </c>
      <c r="C23" s="27">
        <v>425000</v>
      </c>
      <c r="D23" s="27">
        <v>425000</v>
      </c>
      <c r="E23" s="27">
        <v>510000</v>
      </c>
      <c r="F23" s="27">
        <v>510000</v>
      </c>
      <c r="G23" s="27">
        <v>510000</v>
      </c>
      <c r="H23" s="27">
        <v>210000</v>
      </c>
      <c r="I23" s="27">
        <f t="shared" si="0"/>
        <v>2590000</v>
      </c>
    </row>
    <row r="24" spans="1:12" x14ac:dyDescent="0.25">
      <c r="A24" s="27" t="s">
        <v>15</v>
      </c>
      <c r="B24" s="27">
        <v>0</v>
      </c>
      <c r="C24" s="27">
        <v>25000</v>
      </c>
      <c r="D24" s="27">
        <v>25000</v>
      </c>
      <c r="E24" s="27">
        <v>30000</v>
      </c>
      <c r="F24" s="27">
        <v>30000</v>
      </c>
      <c r="G24" s="27">
        <v>30000</v>
      </c>
      <c r="H24" s="27">
        <v>15000</v>
      </c>
      <c r="I24" s="27">
        <f t="shared" si="0"/>
        <v>155000</v>
      </c>
    </row>
    <row r="25" spans="1:12" s="30" customFormat="1" x14ac:dyDescent="0.25">
      <c r="A25" s="31" t="s">
        <v>0</v>
      </c>
      <c r="B25" s="32">
        <f t="shared" ref="B25:H25" si="2">SUM(B21:B24)</f>
        <v>0</v>
      </c>
      <c r="C25" s="32">
        <f t="shared" si="2"/>
        <v>500000</v>
      </c>
      <c r="D25" s="32">
        <f t="shared" si="2"/>
        <v>500000</v>
      </c>
      <c r="E25" s="32">
        <f t="shared" si="2"/>
        <v>600000</v>
      </c>
      <c r="F25" s="32">
        <f t="shared" si="2"/>
        <v>600000</v>
      </c>
      <c r="G25" s="32">
        <f t="shared" si="2"/>
        <v>600000</v>
      </c>
      <c r="H25" s="32">
        <f t="shared" si="2"/>
        <v>250000</v>
      </c>
      <c r="I25" s="32">
        <f t="shared" si="0"/>
        <v>3050000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7"/>
      <c r="B48" s="37"/>
      <c r="C48" s="37"/>
      <c r="D48" s="27"/>
      <c r="E48" s="27"/>
      <c r="F48" s="27"/>
      <c r="G48" s="27"/>
      <c r="H48" s="27"/>
      <c r="I48" s="27"/>
    </row>
    <row r="49" spans="1:9" ht="13.5" customHeight="1" x14ac:dyDescent="0.25">
      <c r="A49" s="37"/>
      <c r="B49" s="37"/>
      <c r="C49" s="37"/>
      <c r="D49" s="27"/>
      <c r="E49" s="27"/>
      <c r="F49" s="27"/>
      <c r="G49" s="27"/>
      <c r="H49" s="27"/>
      <c r="I49" s="27"/>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L50"/>
  <sheetViews>
    <sheetView view="pageBreakPreview" zoomScaleNormal="100" zoomScaleSheetLayoutView="100" workbookViewId="0">
      <selection activeCell="A4" sqref="A4"/>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23</v>
      </c>
      <c r="B1" s="17"/>
      <c r="C1" s="17"/>
      <c r="E1" s="17"/>
      <c r="F1" s="17"/>
      <c r="G1" s="17"/>
      <c r="H1" s="17"/>
      <c r="I1" s="17"/>
    </row>
    <row r="2" spans="1:12" ht="15.75" x14ac:dyDescent="0.25">
      <c r="A2" s="21" t="s">
        <v>65</v>
      </c>
      <c r="B2" s="6"/>
      <c r="C2" s="6"/>
      <c r="E2" s="6"/>
      <c r="F2" s="18"/>
      <c r="G2" s="18"/>
      <c r="H2" s="18"/>
      <c r="I2" s="18"/>
    </row>
    <row r="3" spans="1:12" ht="15.75" x14ac:dyDescent="0.25">
      <c r="A3" s="21" t="s">
        <v>85</v>
      </c>
      <c r="B3" s="3"/>
      <c r="C3" s="3"/>
      <c r="D3" s="3"/>
      <c r="E3" s="3"/>
      <c r="F3" s="18"/>
      <c r="G3" s="18"/>
      <c r="H3" s="18"/>
      <c r="I3" s="18"/>
    </row>
    <row r="4" spans="1:12" x14ac:dyDescent="0.25">
      <c r="A4" s="3" t="s">
        <v>42</v>
      </c>
      <c r="B4" s="3"/>
      <c r="C4" s="3"/>
      <c r="D4" s="3"/>
      <c r="E4" s="3"/>
      <c r="F4" s="18"/>
      <c r="G4" s="18"/>
      <c r="H4" s="18"/>
      <c r="I4" s="18"/>
    </row>
    <row r="5" spans="1:12" x14ac:dyDescent="0.25">
      <c r="A5" s="3" t="s">
        <v>61</v>
      </c>
      <c r="B5" s="3"/>
      <c r="C5" s="3"/>
      <c r="D5" s="3"/>
      <c r="E5" s="3"/>
      <c r="F5" s="18"/>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84</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7" t="s">
        <v>24</v>
      </c>
      <c r="B15" s="27">
        <v>0</v>
      </c>
      <c r="C15" s="27">
        <v>0</v>
      </c>
      <c r="D15" s="27">
        <v>130000</v>
      </c>
      <c r="E15" s="27">
        <v>95000</v>
      </c>
      <c r="F15" s="27">
        <v>260000</v>
      </c>
      <c r="G15" s="27">
        <v>160000</v>
      </c>
      <c r="H15" s="27">
        <v>0</v>
      </c>
      <c r="I15" s="27">
        <f t="shared" ref="I15:I25" si="0">SUM(B15:H15)</f>
        <v>645000</v>
      </c>
      <c r="K15" s="4"/>
    </row>
    <row r="16" spans="1:12" x14ac:dyDescent="0.25">
      <c r="A16" s="27" t="s">
        <v>10</v>
      </c>
      <c r="B16" s="27">
        <v>0</v>
      </c>
      <c r="C16" s="27">
        <v>0</v>
      </c>
      <c r="D16" s="27">
        <v>0</v>
      </c>
      <c r="E16" s="27">
        <v>0</v>
      </c>
      <c r="F16" s="27">
        <v>0</v>
      </c>
      <c r="G16" s="27">
        <v>0</v>
      </c>
      <c r="H16" s="27">
        <v>0</v>
      </c>
      <c r="I16" s="27">
        <f t="shared" si="0"/>
        <v>0</v>
      </c>
      <c r="K16" s="4" t="e">
        <f>#REF!-#REF!</f>
        <v>#REF!</v>
      </c>
      <c r="L16" t="s">
        <v>7</v>
      </c>
    </row>
    <row r="17" spans="1:12" x14ac:dyDescent="0.25">
      <c r="A17" s="27" t="s">
        <v>3</v>
      </c>
      <c r="B17" s="27">
        <v>0</v>
      </c>
      <c r="C17" s="27">
        <v>0</v>
      </c>
      <c r="D17" s="27">
        <v>0</v>
      </c>
      <c r="E17" s="27">
        <v>0</v>
      </c>
      <c r="F17" s="27">
        <v>0</v>
      </c>
      <c r="G17" s="27">
        <v>0</v>
      </c>
      <c r="H17" s="27">
        <v>0</v>
      </c>
      <c r="I17" s="27">
        <f t="shared" si="0"/>
        <v>0</v>
      </c>
      <c r="K17" s="4" t="e">
        <f>#REF!-#REF!</f>
        <v>#REF!</v>
      </c>
      <c r="L17" t="s">
        <v>6</v>
      </c>
    </row>
    <row r="18" spans="1:12" x14ac:dyDescent="0.25">
      <c r="A18" s="27" t="s">
        <v>11</v>
      </c>
      <c r="B18" s="27">
        <v>0</v>
      </c>
      <c r="C18" s="27">
        <v>0</v>
      </c>
      <c r="D18" s="27">
        <v>0</v>
      </c>
      <c r="E18" s="27">
        <v>0</v>
      </c>
      <c r="F18" s="27">
        <v>0</v>
      </c>
      <c r="G18" s="27">
        <v>0</v>
      </c>
      <c r="H18" s="27">
        <v>0</v>
      </c>
      <c r="I18" s="27">
        <f t="shared" si="0"/>
        <v>0</v>
      </c>
      <c r="K18" s="4" t="e">
        <f>#REF!-#REF!</f>
        <v>#REF!</v>
      </c>
      <c r="L18" t="s">
        <v>5</v>
      </c>
    </row>
    <row r="19" spans="1:12" x14ac:dyDescent="0.25">
      <c r="A19" s="27" t="s">
        <v>12</v>
      </c>
      <c r="B19" s="27">
        <v>0</v>
      </c>
      <c r="C19" s="27">
        <v>0</v>
      </c>
      <c r="D19" s="27">
        <v>0</v>
      </c>
      <c r="E19" s="27">
        <v>0</v>
      </c>
      <c r="F19" s="27">
        <v>0</v>
      </c>
      <c r="G19" s="27">
        <v>0</v>
      </c>
      <c r="H19" s="27">
        <v>0</v>
      </c>
      <c r="I19" s="27">
        <f t="shared" si="0"/>
        <v>0</v>
      </c>
    </row>
    <row r="20" spans="1:12" s="30" customFormat="1" ht="15" customHeight="1" x14ac:dyDescent="0.25">
      <c r="A20" s="31" t="s">
        <v>2</v>
      </c>
      <c r="B20" s="32">
        <f t="shared" ref="B20:H20" si="1">SUM(B15:B19)</f>
        <v>0</v>
      </c>
      <c r="C20" s="32">
        <f t="shared" si="1"/>
        <v>0</v>
      </c>
      <c r="D20" s="32">
        <f t="shared" si="1"/>
        <v>130000</v>
      </c>
      <c r="E20" s="32">
        <f t="shared" si="1"/>
        <v>95000</v>
      </c>
      <c r="F20" s="32">
        <f t="shared" si="1"/>
        <v>260000</v>
      </c>
      <c r="G20" s="32">
        <f t="shared" si="1"/>
        <v>160000</v>
      </c>
      <c r="H20" s="32">
        <f t="shared" si="1"/>
        <v>0</v>
      </c>
      <c r="I20" s="32">
        <f t="shared" si="0"/>
        <v>645000</v>
      </c>
    </row>
    <row r="21" spans="1:12" ht="15" customHeight="1" x14ac:dyDescent="0.25">
      <c r="A21" s="27" t="s">
        <v>16</v>
      </c>
      <c r="B21" s="27">
        <v>0</v>
      </c>
      <c r="C21" s="27">
        <v>0</v>
      </c>
      <c r="D21" s="27">
        <v>0</v>
      </c>
      <c r="E21" s="27">
        <v>0</v>
      </c>
      <c r="F21" s="27">
        <v>0</v>
      </c>
      <c r="G21" s="27">
        <v>0</v>
      </c>
      <c r="H21" s="27">
        <v>0</v>
      </c>
      <c r="I21" s="27">
        <f t="shared" si="0"/>
        <v>0</v>
      </c>
    </row>
    <row r="22" spans="1:12" x14ac:dyDescent="0.25">
      <c r="A22" s="27" t="s">
        <v>13</v>
      </c>
      <c r="B22" s="27">
        <v>0</v>
      </c>
      <c r="C22" s="27">
        <v>0</v>
      </c>
      <c r="D22" s="27">
        <v>0</v>
      </c>
      <c r="E22" s="27">
        <v>0</v>
      </c>
      <c r="F22" s="27">
        <v>0</v>
      </c>
      <c r="G22" s="27">
        <v>0</v>
      </c>
      <c r="H22" s="27">
        <v>0</v>
      </c>
      <c r="I22" s="27">
        <f t="shared" si="0"/>
        <v>0</v>
      </c>
    </row>
    <row r="23" spans="1:12" x14ac:dyDescent="0.25">
      <c r="A23" s="27" t="s">
        <v>14</v>
      </c>
      <c r="B23" s="27">
        <v>0</v>
      </c>
      <c r="C23" s="27">
        <v>0</v>
      </c>
      <c r="D23" s="27">
        <v>130000</v>
      </c>
      <c r="E23" s="27">
        <v>95000</v>
      </c>
      <c r="F23" s="27">
        <v>260000</v>
      </c>
      <c r="G23" s="27">
        <v>160000</v>
      </c>
      <c r="H23" s="27">
        <v>0</v>
      </c>
      <c r="I23" s="27">
        <f t="shared" si="0"/>
        <v>645000</v>
      </c>
    </row>
    <row r="24" spans="1:12" x14ac:dyDescent="0.25">
      <c r="A24" s="27" t="s">
        <v>15</v>
      </c>
      <c r="B24" s="27">
        <v>0</v>
      </c>
      <c r="C24" s="27">
        <v>0</v>
      </c>
      <c r="D24" s="27">
        <v>0</v>
      </c>
      <c r="E24" s="27">
        <v>0</v>
      </c>
      <c r="F24" s="27">
        <v>0</v>
      </c>
      <c r="G24" s="27">
        <v>0</v>
      </c>
      <c r="H24" s="27">
        <v>0</v>
      </c>
      <c r="I24" s="27">
        <f t="shared" si="0"/>
        <v>0</v>
      </c>
    </row>
    <row r="25" spans="1:12" s="30" customFormat="1" x14ac:dyDescent="0.25">
      <c r="A25" s="31" t="s">
        <v>0</v>
      </c>
      <c r="B25" s="32">
        <f t="shared" ref="B25:H25" si="2">SUM(B21:B24)</f>
        <v>0</v>
      </c>
      <c r="C25" s="32">
        <f t="shared" si="2"/>
        <v>0</v>
      </c>
      <c r="D25" s="32">
        <f t="shared" si="2"/>
        <v>130000</v>
      </c>
      <c r="E25" s="32">
        <f t="shared" si="2"/>
        <v>95000</v>
      </c>
      <c r="F25" s="32">
        <f t="shared" si="2"/>
        <v>260000</v>
      </c>
      <c r="G25" s="32">
        <f t="shared" si="2"/>
        <v>160000</v>
      </c>
      <c r="H25" s="32">
        <f t="shared" si="2"/>
        <v>0</v>
      </c>
      <c r="I25" s="32">
        <f t="shared" si="0"/>
        <v>645000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7"/>
      <c r="B48" s="37"/>
      <c r="C48" s="37"/>
      <c r="D48" s="27"/>
      <c r="E48" s="27"/>
      <c r="F48" s="27"/>
      <c r="G48" s="27"/>
      <c r="H48" s="27"/>
      <c r="I48" s="27"/>
    </row>
    <row r="49" spans="1:9" ht="13.5" customHeight="1" x14ac:dyDescent="0.25">
      <c r="A49" s="37"/>
      <c r="B49" s="37"/>
      <c r="C49" s="37"/>
      <c r="D49" s="27"/>
      <c r="E49" s="27"/>
      <c r="F49" s="27"/>
      <c r="G49" s="27"/>
      <c r="H49" s="27"/>
      <c r="I49" s="27"/>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50"/>
  <sheetViews>
    <sheetView view="pageBreakPreview" zoomScaleNormal="100" zoomScaleSheetLayoutView="100" workbookViewId="0">
      <selection activeCell="I32" sqref="I32"/>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23</v>
      </c>
      <c r="B1" s="17"/>
      <c r="D1" s="17"/>
      <c r="E1" s="17"/>
      <c r="F1" s="17"/>
      <c r="G1" s="17"/>
      <c r="H1" s="17"/>
      <c r="I1" s="17"/>
    </row>
    <row r="2" spans="1:12" ht="15.75" x14ac:dyDescent="0.25">
      <c r="A2" s="21" t="s">
        <v>65</v>
      </c>
      <c r="B2" s="6"/>
      <c r="D2" s="6"/>
      <c r="E2" s="6"/>
      <c r="F2" s="18"/>
      <c r="G2" s="18"/>
      <c r="H2" s="18"/>
      <c r="I2" s="18"/>
    </row>
    <row r="3" spans="1:12" ht="15.75" x14ac:dyDescent="0.25">
      <c r="A3" s="21" t="s">
        <v>79</v>
      </c>
      <c r="B3" s="3"/>
      <c r="C3" s="3"/>
      <c r="D3" s="3"/>
      <c r="E3" s="3"/>
      <c r="F3" s="18"/>
      <c r="G3" s="18"/>
      <c r="H3" s="18"/>
      <c r="I3" s="18"/>
    </row>
    <row r="4" spans="1:12" x14ac:dyDescent="0.25">
      <c r="A4" s="3" t="s">
        <v>32</v>
      </c>
      <c r="B4" s="3"/>
      <c r="C4" s="3"/>
      <c r="D4" s="3"/>
      <c r="E4" s="3"/>
      <c r="F4" s="18"/>
      <c r="G4" s="18"/>
      <c r="H4" s="18"/>
      <c r="I4" s="18"/>
    </row>
    <row r="5" spans="1:12" x14ac:dyDescent="0.25">
      <c r="A5" s="3" t="s">
        <v>54</v>
      </c>
      <c r="B5" s="3"/>
      <c r="C5" s="3"/>
      <c r="D5" s="3"/>
      <c r="E5" s="3"/>
      <c r="F5" s="18"/>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49</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8" t="s">
        <v>24</v>
      </c>
      <c r="B15" s="28">
        <v>0</v>
      </c>
      <c r="C15" s="28">
        <v>0</v>
      </c>
      <c r="D15" s="28">
        <f>100000+77234</f>
        <v>177234</v>
      </c>
      <c r="E15" s="28">
        <v>0</v>
      </c>
      <c r="F15" s="28">
        <v>0</v>
      </c>
      <c r="G15" s="28">
        <v>0</v>
      </c>
      <c r="H15" s="28">
        <v>0</v>
      </c>
      <c r="I15" s="28">
        <f t="shared" ref="I15:I25" si="0">SUM(B15:H15)</f>
        <v>177234</v>
      </c>
      <c r="K15" s="4"/>
    </row>
    <row r="16" spans="1:12" x14ac:dyDescent="0.25">
      <c r="A16" s="28" t="s">
        <v>10</v>
      </c>
      <c r="B16" s="28">
        <v>0</v>
      </c>
      <c r="C16" s="28">
        <v>0</v>
      </c>
      <c r="D16" s="28">
        <v>0</v>
      </c>
      <c r="E16" s="28">
        <v>0</v>
      </c>
      <c r="F16" s="28">
        <v>0</v>
      </c>
      <c r="G16" s="28">
        <v>0</v>
      </c>
      <c r="H16" s="28">
        <v>0</v>
      </c>
      <c r="I16" s="28">
        <f t="shared" si="0"/>
        <v>0</v>
      </c>
      <c r="K16" s="4" t="e">
        <f>#REF!-#REF!</f>
        <v>#REF!</v>
      </c>
      <c r="L16" t="s">
        <v>7</v>
      </c>
    </row>
    <row r="17" spans="1:12" x14ac:dyDescent="0.25">
      <c r="A17" s="28" t="s">
        <v>3</v>
      </c>
      <c r="B17" s="28">
        <v>0</v>
      </c>
      <c r="C17" s="28">
        <v>0</v>
      </c>
      <c r="D17" s="28">
        <v>0</v>
      </c>
      <c r="E17" s="28">
        <v>0</v>
      </c>
      <c r="F17" s="28">
        <v>0</v>
      </c>
      <c r="G17" s="28">
        <v>0</v>
      </c>
      <c r="H17" s="28">
        <v>0</v>
      </c>
      <c r="I17" s="28">
        <f t="shared" si="0"/>
        <v>0</v>
      </c>
      <c r="K17" s="4" t="e">
        <f>#REF!-#REF!</f>
        <v>#REF!</v>
      </c>
      <c r="L17" t="s">
        <v>6</v>
      </c>
    </row>
    <row r="18" spans="1:12" x14ac:dyDescent="0.25">
      <c r="A18" s="28" t="s">
        <v>11</v>
      </c>
      <c r="B18" s="28">
        <v>0</v>
      </c>
      <c r="C18" s="28">
        <v>0</v>
      </c>
      <c r="D18" s="28">
        <v>0</v>
      </c>
      <c r="E18" s="28">
        <v>0</v>
      </c>
      <c r="F18" s="28">
        <v>0</v>
      </c>
      <c r="G18" s="28">
        <v>0</v>
      </c>
      <c r="H18" s="28">
        <v>0</v>
      </c>
      <c r="I18" s="28">
        <f t="shared" si="0"/>
        <v>0</v>
      </c>
      <c r="K18" s="4" t="e">
        <f>#REF!-#REF!</f>
        <v>#REF!</v>
      </c>
      <c r="L18" t="s">
        <v>5</v>
      </c>
    </row>
    <row r="19" spans="1:12" x14ac:dyDescent="0.25">
      <c r="A19" s="28" t="s">
        <v>12</v>
      </c>
      <c r="B19" s="28">
        <v>0</v>
      </c>
      <c r="C19" s="28">
        <v>0</v>
      </c>
      <c r="D19" s="28">
        <v>0</v>
      </c>
      <c r="E19" s="28">
        <v>0</v>
      </c>
      <c r="F19" s="28">
        <v>0</v>
      </c>
      <c r="G19" s="28">
        <v>0</v>
      </c>
      <c r="H19" s="28">
        <v>0</v>
      </c>
      <c r="I19" s="28">
        <f t="shared" si="0"/>
        <v>0</v>
      </c>
    </row>
    <row r="20" spans="1:12" s="30" customFormat="1" ht="15" customHeight="1" x14ac:dyDescent="0.25">
      <c r="A20" s="31" t="s">
        <v>2</v>
      </c>
      <c r="B20" s="32">
        <f t="shared" ref="B20:H20" si="1">SUM(B15:B19)</f>
        <v>0</v>
      </c>
      <c r="C20" s="32">
        <f t="shared" si="1"/>
        <v>0</v>
      </c>
      <c r="D20" s="32">
        <f t="shared" si="1"/>
        <v>177234</v>
      </c>
      <c r="E20" s="32">
        <f t="shared" si="1"/>
        <v>0</v>
      </c>
      <c r="F20" s="32">
        <f t="shared" si="1"/>
        <v>0</v>
      </c>
      <c r="G20" s="32">
        <f t="shared" si="1"/>
        <v>0</v>
      </c>
      <c r="H20" s="32">
        <f t="shared" si="1"/>
        <v>0</v>
      </c>
      <c r="I20" s="32">
        <f t="shared" si="0"/>
        <v>177234</v>
      </c>
    </row>
    <row r="21" spans="1:12" ht="15" customHeight="1" x14ac:dyDescent="0.25">
      <c r="A21" s="28" t="s">
        <v>16</v>
      </c>
      <c r="B21" s="28">
        <v>0</v>
      </c>
      <c r="C21" s="28">
        <v>0</v>
      </c>
      <c r="D21" s="28">
        <v>0</v>
      </c>
      <c r="E21" s="28">
        <v>0</v>
      </c>
      <c r="F21" s="28">
        <v>0</v>
      </c>
      <c r="G21" s="28">
        <v>0</v>
      </c>
      <c r="H21" s="28">
        <v>0</v>
      </c>
      <c r="I21" s="28">
        <f t="shared" si="0"/>
        <v>0</v>
      </c>
    </row>
    <row r="22" spans="1:12" x14ac:dyDescent="0.25">
      <c r="A22" s="28" t="s">
        <v>13</v>
      </c>
      <c r="B22" s="28">
        <v>0</v>
      </c>
      <c r="C22" s="28">
        <v>0</v>
      </c>
      <c r="D22" s="28">
        <f>25000+19300</f>
        <v>44300</v>
      </c>
      <c r="E22" s="28">
        <v>0</v>
      </c>
      <c r="F22" s="28">
        <v>0</v>
      </c>
      <c r="G22" s="28">
        <v>0</v>
      </c>
      <c r="H22" s="28">
        <v>0</v>
      </c>
      <c r="I22" s="28">
        <f t="shared" si="0"/>
        <v>44300</v>
      </c>
    </row>
    <row r="23" spans="1:12" x14ac:dyDescent="0.25">
      <c r="A23" s="28" t="s">
        <v>14</v>
      </c>
      <c r="B23" s="28">
        <v>0</v>
      </c>
      <c r="C23" s="28">
        <v>0</v>
      </c>
      <c r="D23" s="28">
        <f>D20-D22</f>
        <v>132934</v>
      </c>
      <c r="E23" s="28">
        <v>0</v>
      </c>
      <c r="F23" s="28">
        <v>0</v>
      </c>
      <c r="G23" s="28">
        <v>0</v>
      </c>
      <c r="H23" s="28">
        <v>0</v>
      </c>
      <c r="I23" s="28">
        <f t="shared" si="0"/>
        <v>132934</v>
      </c>
    </row>
    <row r="24" spans="1:12" x14ac:dyDescent="0.25">
      <c r="A24" s="28" t="s">
        <v>15</v>
      </c>
      <c r="B24" s="28">
        <v>0</v>
      </c>
      <c r="C24" s="28">
        <v>0</v>
      </c>
      <c r="D24" s="28">
        <v>0</v>
      </c>
      <c r="E24" s="28">
        <v>0</v>
      </c>
      <c r="F24" s="28">
        <v>0</v>
      </c>
      <c r="G24" s="28">
        <v>0</v>
      </c>
      <c r="H24" s="28">
        <v>0</v>
      </c>
      <c r="I24" s="28">
        <f t="shared" si="0"/>
        <v>0</v>
      </c>
    </row>
    <row r="25" spans="1:12" s="30" customFormat="1" x14ac:dyDescent="0.25">
      <c r="A25" s="31" t="s">
        <v>0</v>
      </c>
      <c r="B25" s="32">
        <f t="shared" ref="B25:H25" si="2">SUM(B21:B24)</f>
        <v>0</v>
      </c>
      <c r="C25" s="32">
        <f t="shared" si="2"/>
        <v>0</v>
      </c>
      <c r="D25" s="32">
        <f t="shared" si="2"/>
        <v>177234</v>
      </c>
      <c r="E25" s="32">
        <f t="shared" si="2"/>
        <v>0</v>
      </c>
      <c r="F25" s="32">
        <f t="shared" si="2"/>
        <v>0</v>
      </c>
      <c r="G25" s="32">
        <f t="shared" si="2"/>
        <v>0</v>
      </c>
      <c r="H25" s="32">
        <f t="shared" si="2"/>
        <v>0</v>
      </c>
      <c r="I25" s="32">
        <f t="shared" si="0"/>
        <v>177234</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8"/>
      <c r="D30" s="28"/>
      <c r="E30" s="28"/>
      <c r="F30" s="28"/>
      <c r="G30" s="28"/>
      <c r="H30" s="28"/>
      <c r="I30" s="28"/>
    </row>
    <row r="31" spans="1:12" ht="13.5" customHeight="1" x14ac:dyDescent="0.25">
      <c r="A31" s="20"/>
      <c r="B31" s="20"/>
      <c r="C31" s="28"/>
      <c r="D31" s="28"/>
      <c r="E31" s="28"/>
      <c r="F31" s="28"/>
      <c r="G31" s="28"/>
      <c r="H31" s="28"/>
      <c r="I31" s="28"/>
    </row>
    <row r="32" spans="1:12" ht="13.5" customHeight="1" x14ac:dyDescent="0.25">
      <c r="A32" s="20"/>
      <c r="B32" s="20"/>
      <c r="C32" s="28"/>
      <c r="D32" s="28"/>
      <c r="E32" s="28"/>
      <c r="F32" s="28"/>
      <c r="G32" s="28"/>
      <c r="H32" s="28"/>
      <c r="I32" s="28"/>
    </row>
    <row r="33" spans="1:9" ht="13.5" customHeight="1" x14ac:dyDescent="0.25">
      <c r="A33" s="20"/>
      <c r="B33" s="20"/>
      <c r="C33" s="28"/>
      <c r="D33" s="28"/>
      <c r="E33" s="28"/>
      <c r="F33" s="28"/>
      <c r="G33" s="28"/>
      <c r="H33" s="28"/>
      <c r="I33" s="28"/>
    </row>
    <row r="34" spans="1:9" ht="13.5" customHeight="1" x14ac:dyDescent="0.25">
      <c r="A34" s="20"/>
      <c r="B34" s="20"/>
      <c r="C34" s="28"/>
      <c r="D34" s="28"/>
      <c r="E34" s="28"/>
      <c r="F34" s="28"/>
      <c r="G34" s="28"/>
      <c r="H34" s="28"/>
      <c r="I34" s="28"/>
    </row>
    <row r="35" spans="1:9" ht="13.5" customHeight="1" x14ac:dyDescent="0.25">
      <c r="A35" s="15"/>
      <c r="B35" s="15"/>
      <c r="C35" s="28"/>
      <c r="D35" s="28"/>
      <c r="E35" s="28"/>
      <c r="F35" s="28"/>
      <c r="G35" s="28"/>
      <c r="H35" s="28"/>
      <c r="I35" s="28"/>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8"/>
      <c r="D38" s="28"/>
      <c r="E38" s="28"/>
      <c r="F38" s="28"/>
      <c r="G38" s="28"/>
      <c r="H38" s="28"/>
      <c r="I38" s="28"/>
    </row>
    <row r="39" spans="1:9" ht="13.5" customHeight="1" x14ac:dyDescent="0.25">
      <c r="A39" s="20"/>
      <c r="B39" s="20"/>
      <c r="C39" s="28"/>
      <c r="D39" s="28"/>
      <c r="E39" s="28"/>
      <c r="F39" s="28"/>
      <c r="G39" s="28"/>
      <c r="H39" s="28"/>
      <c r="I39" s="28"/>
    </row>
    <row r="40" spans="1:9" ht="13.5" customHeight="1" x14ac:dyDescent="0.25">
      <c r="A40" s="28"/>
      <c r="B40" s="28"/>
      <c r="C40" s="28"/>
      <c r="D40" s="28"/>
      <c r="E40" s="28"/>
      <c r="F40" s="28"/>
      <c r="G40" s="28"/>
      <c r="H40" s="28"/>
      <c r="I40" s="28"/>
    </row>
    <row r="41" spans="1:9" ht="13.5" customHeight="1" x14ac:dyDescent="0.25">
      <c r="A41" s="28"/>
      <c r="B41" s="28"/>
      <c r="C41" s="28"/>
      <c r="D41" s="28"/>
      <c r="E41" s="28"/>
      <c r="F41" s="28"/>
      <c r="G41" s="28"/>
      <c r="H41" s="28"/>
      <c r="I41" s="28"/>
    </row>
    <row r="42" spans="1:9" ht="13.5" customHeight="1" x14ac:dyDescent="0.25">
      <c r="A42" s="28"/>
      <c r="B42" s="28"/>
      <c r="C42" s="28"/>
      <c r="D42" s="28"/>
      <c r="E42" s="28"/>
      <c r="F42" s="28"/>
      <c r="G42" s="28"/>
      <c r="H42" s="28"/>
      <c r="I42" s="28"/>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8"/>
      <c r="E45" s="28"/>
      <c r="F45" s="28"/>
      <c r="G45" s="28"/>
      <c r="H45" s="28"/>
      <c r="I45" s="28"/>
    </row>
    <row r="46" spans="1:9" ht="13.5" customHeight="1" x14ac:dyDescent="0.25">
      <c r="A46" s="20"/>
      <c r="B46" s="20"/>
      <c r="C46" s="20"/>
      <c r="D46" s="28"/>
      <c r="E46" s="28"/>
      <c r="F46" s="28"/>
      <c r="G46" s="28"/>
      <c r="H46" s="28"/>
      <c r="I46" s="28"/>
    </row>
    <row r="47" spans="1:9" ht="13.5" customHeight="1" x14ac:dyDescent="0.25">
      <c r="A47" s="20"/>
      <c r="B47" s="20"/>
      <c r="C47" s="20"/>
      <c r="D47" s="28"/>
      <c r="E47" s="28"/>
      <c r="F47" s="28"/>
      <c r="G47" s="28"/>
      <c r="H47" s="28"/>
      <c r="I47" s="28"/>
    </row>
    <row r="48" spans="1:9" ht="13.5" customHeight="1" x14ac:dyDescent="0.25">
      <c r="A48" s="37"/>
      <c r="B48" s="37"/>
      <c r="C48" s="37"/>
      <c r="D48" s="28"/>
      <c r="E48" s="28"/>
      <c r="F48" s="28"/>
      <c r="G48" s="28"/>
      <c r="H48" s="28"/>
      <c r="I48" s="28"/>
    </row>
    <row r="49" spans="1:9" ht="13.5" customHeight="1" x14ac:dyDescent="0.25">
      <c r="A49" s="37"/>
      <c r="B49" s="37"/>
      <c r="C49" s="37"/>
      <c r="D49" s="28"/>
      <c r="E49" s="28"/>
      <c r="F49" s="28"/>
      <c r="G49" s="28"/>
      <c r="H49" s="28"/>
      <c r="I49" s="28"/>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0"/>
  <sheetViews>
    <sheetView view="pageBreakPreview" zoomScaleNormal="100" zoomScaleSheetLayoutView="100" workbookViewId="0">
      <selection activeCell="I31" sqref="I31"/>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23</v>
      </c>
      <c r="B1" s="17"/>
      <c r="D1" s="17"/>
      <c r="E1" s="17"/>
      <c r="F1" s="17"/>
      <c r="G1" s="17"/>
      <c r="H1" s="17"/>
      <c r="I1" s="17"/>
    </row>
    <row r="2" spans="1:12" ht="15.75" x14ac:dyDescent="0.25">
      <c r="A2" s="21" t="s">
        <v>62</v>
      </c>
      <c r="B2" s="6"/>
      <c r="D2" s="6"/>
      <c r="E2" s="6"/>
      <c r="F2" s="18"/>
      <c r="G2" s="18"/>
      <c r="H2" s="18"/>
      <c r="I2" s="18"/>
    </row>
    <row r="3" spans="1:12" ht="15.75" x14ac:dyDescent="0.25">
      <c r="A3" s="21" t="s">
        <v>63</v>
      </c>
      <c r="B3" s="3"/>
      <c r="C3" s="3"/>
      <c r="D3" s="3"/>
      <c r="E3" s="3"/>
      <c r="F3" s="18"/>
      <c r="G3" s="18"/>
      <c r="H3" s="18"/>
      <c r="I3" s="18"/>
    </row>
    <row r="4" spans="1:12" x14ac:dyDescent="0.25">
      <c r="A4" s="3" t="s">
        <v>51</v>
      </c>
      <c r="B4" s="3"/>
      <c r="C4" s="3"/>
      <c r="D4" s="3"/>
      <c r="E4" s="3"/>
      <c r="F4" s="18"/>
      <c r="G4" s="18"/>
      <c r="H4" s="18"/>
      <c r="I4" s="18"/>
    </row>
    <row r="5" spans="1:12" x14ac:dyDescent="0.25">
      <c r="A5" s="3" t="s">
        <v>54</v>
      </c>
      <c r="B5" s="3"/>
      <c r="C5" s="3"/>
      <c r="D5" s="3"/>
      <c r="E5" s="3"/>
      <c r="F5" s="18"/>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53</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x14ac:dyDescent="0.25">
      <c r="A15" s="33" t="s">
        <v>24</v>
      </c>
      <c r="B15" s="33">
        <v>0</v>
      </c>
      <c r="C15" s="33">
        <v>0</v>
      </c>
      <c r="D15" s="33">
        <v>0</v>
      </c>
      <c r="E15" s="33">
        <v>0</v>
      </c>
      <c r="F15" s="33">
        <v>0</v>
      </c>
      <c r="G15" s="33">
        <v>0</v>
      </c>
      <c r="H15" s="33">
        <v>0</v>
      </c>
      <c r="I15" s="34">
        <f>SUM(B15:H15)</f>
        <v>0</v>
      </c>
      <c r="K15" s="5"/>
    </row>
    <row r="16" spans="1:12" x14ac:dyDescent="0.25">
      <c r="A16" s="29" t="s">
        <v>10</v>
      </c>
      <c r="B16" s="29">
        <v>0</v>
      </c>
      <c r="C16" s="29">
        <v>0</v>
      </c>
      <c r="D16" s="29">
        <v>0</v>
      </c>
      <c r="E16" s="29">
        <v>0</v>
      </c>
      <c r="F16" s="29">
        <v>0</v>
      </c>
      <c r="G16" s="29">
        <v>0</v>
      </c>
      <c r="H16" s="29">
        <v>0</v>
      </c>
      <c r="I16" s="29">
        <f t="shared" ref="I16:I24" si="0">SUM(B16:H16)</f>
        <v>0</v>
      </c>
      <c r="K16" s="4" t="e">
        <f>#REF!-#REF!</f>
        <v>#REF!</v>
      </c>
      <c r="L16" t="s">
        <v>7</v>
      </c>
    </row>
    <row r="17" spans="1:12" x14ac:dyDescent="0.25">
      <c r="A17" s="29" t="s">
        <v>11</v>
      </c>
      <c r="B17" s="29">
        <v>0</v>
      </c>
      <c r="C17" s="29">
        <v>0</v>
      </c>
      <c r="D17" s="29">
        <v>0</v>
      </c>
      <c r="E17" s="29">
        <v>0</v>
      </c>
      <c r="F17" s="29">
        <v>0</v>
      </c>
      <c r="G17" s="29">
        <v>0</v>
      </c>
      <c r="H17" s="29">
        <v>0</v>
      </c>
      <c r="I17" s="29">
        <f t="shared" si="0"/>
        <v>0</v>
      </c>
      <c r="K17" s="4" t="e">
        <f>#REF!-#REF!</f>
        <v>#REF!</v>
      </c>
      <c r="L17" t="s">
        <v>5</v>
      </c>
    </row>
    <row r="18" spans="1:12" x14ac:dyDescent="0.25">
      <c r="A18" s="29" t="s">
        <v>12</v>
      </c>
      <c r="B18" s="29">
        <v>0</v>
      </c>
      <c r="C18" s="29">
        <v>0</v>
      </c>
      <c r="D18" s="29">
        <v>0</v>
      </c>
      <c r="E18" s="29">
        <v>0</v>
      </c>
      <c r="F18" s="29">
        <v>0</v>
      </c>
      <c r="G18" s="29">
        <v>0</v>
      </c>
      <c r="H18" s="29">
        <v>0</v>
      </c>
      <c r="I18" s="29">
        <f t="shared" si="0"/>
        <v>0</v>
      </c>
    </row>
    <row r="19" spans="1:12" ht="15" customHeight="1" x14ac:dyDescent="0.25">
      <c r="A19" s="29" t="s">
        <v>52</v>
      </c>
      <c r="B19" s="29">
        <v>123025</v>
      </c>
      <c r="C19" s="29">
        <v>0</v>
      </c>
      <c r="D19" s="29">
        <v>0</v>
      </c>
      <c r="E19" s="29">
        <v>0</v>
      </c>
      <c r="F19" s="29">
        <v>0</v>
      </c>
      <c r="G19" s="29">
        <v>0</v>
      </c>
      <c r="H19" s="29">
        <v>0</v>
      </c>
      <c r="I19" s="29">
        <f>SUM(B19:H19)</f>
        <v>123025</v>
      </c>
      <c r="K19" s="4"/>
    </row>
    <row r="20" spans="1:12" s="30" customFormat="1" ht="15" customHeight="1" x14ac:dyDescent="0.25">
      <c r="A20" s="31" t="s">
        <v>2</v>
      </c>
      <c r="B20" s="32">
        <f>SUM(B16:B19)</f>
        <v>123025</v>
      </c>
      <c r="C20" s="32">
        <f t="shared" ref="C20:H20" si="1">SUM(C16:C19)</f>
        <v>0</v>
      </c>
      <c r="D20" s="32">
        <f t="shared" si="1"/>
        <v>0</v>
      </c>
      <c r="E20" s="32">
        <f t="shared" si="1"/>
        <v>0</v>
      </c>
      <c r="F20" s="32">
        <f t="shared" si="1"/>
        <v>0</v>
      </c>
      <c r="G20" s="32">
        <f t="shared" si="1"/>
        <v>0</v>
      </c>
      <c r="H20" s="32">
        <f t="shared" si="1"/>
        <v>0</v>
      </c>
      <c r="I20" s="32">
        <f>SUM(B20:H20)</f>
        <v>123025</v>
      </c>
    </row>
    <row r="21" spans="1:12" ht="15" customHeight="1" x14ac:dyDescent="0.25">
      <c r="A21" s="29" t="s">
        <v>16</v>
      </c>
      <c r="B21" s="29">
        <v>0</v>
      </c>
      <c r="C21" s="29">
        <v>0</v>
      </c>
      <c r="D21" s="29">
        <v>0</v>
      </c>
      <c r="E21" s="29">
        <v>0</v>
      </c>
      <c r="F21" s="29">
        <v>0</v>
      </c>
      <c r="G21" s="29">
        <v>0</v>
      </c>
      <c r="H21" s="29">
        <v>0</v>
      </c>
      <c r="I21" s="29">
        <f t="shared" si="0"/>
        <v>0</v>
      </c>
    </row>
    <row r="22" spans="1:12" x14ac:dyDescent="0.25">
      <c r="A22" s="29" t="s">
        <v>13</v>
      </c>
      <c r="B22" s="29">
        <v>0</v>
      </c>
      <c r="C22" s="29">
        <v>0</v>
      </c>
      <c r="D22" s="29">
        <v>10120</v>
      </c>
      <c r="E22" s="29">
        <v>0</v>
      </c>
      <c r="F22" s="29">
        <v>0</v>
      </c>
      <c r="G22" s="29">
        <v>0</v>
      </c>
      <c r="H22" s="29">
        <v>0</v>
      </c>
      <c r="I22" s="29">
        <f>SUM(B22:H22)</f>
        <v>10120</v>
      </c>
    </row>
    <row r="23" spans="1:12" x14ac:dyDescent="0.25">
      <c r="A23" s="29" t="s">
        <v>14</v>
      </c>
      <c r="B23" s="29">
        <v>0</v>
      </c>
      <c r="C23" s="29">
        <v>0</v>
      </c>
      <c r="D23" s="29">
        <f>123025-16820</f>
        <v>106205</v>
      </c>
      <c r="E23" s="29">
        <v>0</v>
      </c>
      <c r="F23" s="29">
        <v>0</v>
      </c>
      <c r="G23" s="29">
        <v>0</v>
      </c>
      <c r="H23" s="29">
        <v>0</v>
      </c>
      <c r="I23" s="29">
        <f>SUM(B23:H23)</f>
        <v>106205</v>
      </c>
    </row>
    <row r="24" spans="1:12" x14ac:dyDescent="0.25">
      <c r="A24" s="29" t="s">
        <v>15</v>
      </c>
      <c r="B24" s="29">
        <v>0</v>
      </c>
      <c r="C24" s="29">
        <v>0</v>
      </c>
      <c r="D24" s="29">
        <f>1200+500+5000</f>
        <v>6700</v>
      </c>
      <c r="E24" s="29">
        <v>0</v>
      </c>
      <c r="F24" s="29">
        <v>0</v>
      </c>
      <c r="G24" s="29">
        <v>0</v>
      </c>
      <c r="H24" s="29">
        <v>0</v>
      </c>
      <c r="I24" s="29">
        <f t="shared" si="0"/>
        <v>6700</v>
      </c>
    </row>
    <row r="25" spans="1:12" s="30" customFormat="1" x14ac:dyDescent="0.25">
      <c r="A25" s="31" t="s">
        <v>0</v>
      </c>
      <c r="B25" s="32">
        <f>SUM(B21:B24)</f>
        <v>0</v>
      </c>
      <c r="C25" s="32">
        <f>SUM(C21:C24)</f>
        <v>0</v>
      </c>
      <c r="D25" s="32">
        <f>SUM(D21:D24)</f>
        <v>123025</v>
      </c>
      <c r="E25" s="32">
        <f t="shared" ref="E25:H25" si="2">SUM(E21:E24)</f>
        <v>0</v>
      </c>
      <c r="F25" s="32">
        <f t="shared" si="2"/>
        <v>0</v>
      </c>
      <c r="G25" s="32">
        <f t="shared" si="2"/>
        <v>0</v>
      </c>
      <c r="H25" s="32">
        <f t="shared" si="2"/>
        <v>0</v>
      </c>
      <c r="I25" s="32">
        <f>SUM(B25:H25)</f>
        <v>123025</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9"/>
      <c r="D30" s="29"/>
      <c r="E30" s="29"/>
      <c r="F30" s="29"/>
      <c r="G30" s="29"/>
      <c r="H30" s="29"/>
      <c r="I30" s="29"/>
    </row>
    <row r="31" spans="1:12" ht="13.5" customHeight="1" x14ac:dyDescent="0.25">
      <c r="A31" s="20"/>
      <c r="B31" s="20"/>
      <c r="C31" s="29"/>
      <c r="D31" s="29"/>
      <c r="E31" s="29"/>
      <c r="F31" s="29"/>
      <c r="G31" s="29"/>
      <c r="H31" s="29"/>
      <c r="I31" s="29"/>
    </row>
    <row r="32" spans="1:12" ht="13.5" customHeight="1" x14ac:dyDescent="0.25">
      <c r="A32" s="20"/>
      <c r="B32" s="20"/>
      <c r="C32" s="29"/>
      <c r="D32" s="29"/>
      <c r="E32" s="29"/>
      <c r="F32" s="29"/>
      <c r="G32" s="29"/>
      <c r="H32" s="29"/>
      <c r="I32" s="29"/>
    </row>
    <row r="33" spans="1:9" ht="13.5" customHeight="1" x14ac:dyDescent="0.25">
      <c r="A33" s="20"/>
      <c r="B33" s="20"/>
      <c r="C33" s="29"/>
      <c r="D33" s="29"/>
      <c r="E33" s="29"/>
      <c r="F33" s="29"/>
      <c r="G33" s="29"/>
      <c r="H33" s="29"/>
      <c r="I33" s="29"/>
    </row>
    <row r="34" spans="1:9" ht="13.5" customHeight="1" x14ac:dyDescent="0.25">
      <c r="A34" s="20"/>
      <c r="B34" s="20"/>
      <c r="C34" s="29"/>
      <c r="D34" s="29"/>
      <c r="E34" s="29"/>
      <c r="F34" s="29"/>
      <c r="G34" s="29"/>
      <c r="H34" s="29"/>
      <c r="I34" s="29"/>
    </row>
    <row r="35" spans="1:9" ht="13.5" customHeight="1" x14ac:dyDescent="0.25">
      <c r="A35" s="15"/>
      <c r="B35" s="15"/>
      <c r="C35" s="29"/>
      <c r="D35" s="29"/>
      <c r="E35" s="29"/>
      <c r="F35" s="29"/>
      <c r="G35" s="29"/>
      <c r="H35" s="29"/>
      <c r="I35" s="29"/>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9"/>
      <c r="D38" s="29"/>
      <c r="E38" s="29"/>
      <c r="F38" s="29"/>
      <c r="G38" s="29"/>
      <c r="H38" s="29"/>
      <c r="I38" s="29"/>
    </row>
    <row r="39" spans="1:9" ht="13.5" customHeight="1" x14ac:dyDescent="0.25">
      <c r="A39" s="20"/>
      <c r="B39" s="20"/>
      <c r="C39" s="29"/>
      <c r="D39" s="29"/>
      <c r="E39" s="29"/>
      <c r="F39" s="29"/>
      <c r="G39" s="29"/>
      <c r="H39" s="29"/>
      <c r="I39" s="29"/>
    </row>
    <row r="40" spans="1:9" ht="13.5" customHeight="1" x14ac:dyDescent="0.25">
      <c r="A40" s="29"/>
      <c r="B40" s="29"/>
      <c r="C40" s="29"/>
      <c r="D40" s="29"/>
      <c r="E40" s="29"/>
      <c r="F40" s="29"/>
      <c r="G40" s="29"/>
      <c r="H40" s="29"/>
      <c r="I40" s="29"/>
    </row>
    <row r="41" spans="1:9" ht="13.5" customHeight="1" x14ac:dyDescent="0.25">
      <c r="A41" s="29"/>
      <c r="B41" s="29"/>
      <c r="C41" s="29"/>
      <c r="D41" s="29"/>
      <c r="E41" s="29"/>
      <c r="F41" s="29"/>
      <c r="G41" s="29"/>
      <c r="H41" s="29"/>
      <c r="I41" s="29"/>
    </row>
    <row r="42" spans="1:9" ht="13.5" customHeight="1" x14ac:dyDescent="0.25">
      <c r="A42" s="29"/>
      <c r="B42" s="29"/>
      <c r="C42" s="29"/>
      <c r="D42" s="29"/>
      <c r="E42" s="29"/>
      <c r="F42" s="29"/>
      <c r="G42" s="29"/>
      <c r="H42" s="29"/>
      <c r="I42" s="29"/>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9"/>
      <c r="E45" s="29"/>
      <c r="F45" s="29"/>
      <c r="G45" s="29"/>
      <c r="H45" s="29"/>
      <c r="I45" s="29"/>
    </row>
    <row r="46" spans="1:9" ht="13.5" customHeight="1" x14ac:dyDescent="0.25">
      <c r="A46" s="20"/>
      <c r="B46" s="20"/>
      <c r="C46" s="20"/>
      <c r="D46" s="29"/>
      <c r="E46" s="29"/>
      <c r="F46" s="29"/>
      <c r="G46" s="29"/>
      <c r="H46" s="29"/>
      <c r="I46" s="29"/>
    </row>
    <row r="47" spans="1:9" ht="13.5" customHeight="1" x14ac:dyDescent="0.25">
      <c r="A47" s="20"/>
      <c r="B47" s="20"/>
      <c r="C47" s="20"/>
      <c r="D47" s="29"/>
      <c r="E47" s="29"/>
      <c r="F47" s="29"/>
      <c r="G47" s="29"/>
      <c r="H47" s="29"/>
      <c r="I47" s="29"/>
    </row>
    <row r="48" spans="1:9" ht="13.5" customHeight="1" x14ac:dyDescent="0.25">
      <c r="A48" s="37"/>
      <c r="B48" s="37"/>
      <c r="C48" s="37"/>
      <c r="D48" s="29"/>
      <c r="E48" s="29"/>
      <c r="F48" s="29"/>
      <c r="G48" s="29"/>
      <c r="H48" s="29"/>
      <c r="I48" s="29"/>
    </row>
    <row r="49" spans="1:9" ht="13.5" customHeight="1" x14ac:dyDescent="0.25">
      <c r="A49" s="37"/>
      <c r="B49" s="37"/>
      <c r="C49" s="37"/>
      <c r="D49" s="29"/>
      <c r="E49" s="29"/>
      <c r="F49" s="29"/>
      <c r="G49" s="29"/>
      <c r="H49" s="29"/>
      <c r="I49" s="29"/>
    </row>
    <row r="50" spans="1:9" x14ac:dyDescent="0.25">
      <c r="A50" s="38"/>
      <c r="B50" s="38"/>
      <c r="C50" s="38"/>
      <c r="D50" s="38"/>
      <c r="E50" s="38"/>
      <c r="F50" s="38"/>
      <c r="G50" s="38"/>
      <c r="H50" s="38"/>
      <c r="I50" s="38"/>
    </row>
  </sheetData>
  <mergeCells count="4">
    <mergeCell ref="A8:I12"/>
    <mergeCell ref="A48:C48"/>
    <mergeCell ref="A49:C49"/>
    <mergeCell ref="A50:I50"/>
  </mergeCells>
  <pageMargins left="0.75" right="0.75"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L50"/>
  <sheetViews>
    <sheetView view="pageBreakPreview" zoomScaleNormal="100" zoomScaleSheetLayoutView="100" workbookViewId="0">
      <selection activeCell="A14" sqref="A14:I25"/>
    </sheetView>
  </sheetViews>
  <sheetFormatPr defaultRowHeight="15" x14ac:dyDescent="0.25"/>
  <cols>
    <col min="1" max="1" width="28.42578125" style="13" customWidth="1"/>
    <col min="2" max="2" width="12.7109375" style="13" customWidth="1"/>
    <col min="3" max="3" width="12" style="13" customWidth="1"/>
    <col min="4" max="4" width="11.5703125" style="13" bestFit="1" customWidth="1"/>
    <col min="5" max="5" width="9" style="13" bestFit="1"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23</v>
      </c>
      <c r="B1" s="17"/>
      <c r="C1" s="17"/>
      <c r="E1" s="17"/>
      <c r="F1" s="17"/>
      <c r="G1" s="17"/>
      <c r="H1" s="17"/>
      <c r="I1" s="17"/>
    </row>
    <row r="2" spans="1:12" ht="15.75" x14ac:dyDescent="0.25">
      <c r="A2" s="21" t="s">
        <v>62</v>
      </c>
      <c r="B2" s="6"/>
      <c r="C2" s="6"/>
      <c r="E2" s="6"/>
      <c r="F2" s="18"/>
      <c r="G2" s="18"/>
      <c r="H2" s="18"/>
      <c r="I2" s="18"/>
    </row>
    <row r="3" spans="1:12" ht="15.75" x14ac:dyDescent="0.25">
      <c r="A3" s="21" t="s">
        <v>64</v>
      </c>
      <c r="B3" s="3"/>
      <c r="C3" s="3"/>
      <c r="D3" s="3"/>
      <c r="E3" s="3"/>
      <c r="F3" s="18"/>
      <c r="G3" s="18"/>
      <c r="H3" s="18"/>
      <c r="I3" s="18"/>
    </row>
    <row r="4" spans="1:12" x14ac:dyDescent="0.25">
      <c r="A4" s="3" t="s">
        <v>50</v>
      </c>
      <c r="B4" s="3"/>
      <c r="C4" s="3"/>
      <c r="D4" s="3"/>
      <c r="E4" s="3"/>
      <c r="F4" s="18"/>
      <c r="G4" s="18"/>
      <c r="H4" s="18"/>
      <c r="I4" s="18"/>
    </row>
    <row r="5" spans="1:12" x14ac:dyDescent="0.25">
      <c r="A5" s="3" t="s">
        <v>56</v>
      </c>
      <c r="B5" s="3"/>
      <c r="C5" s="3"/>
      <c r="D5" s="3"/>
      <c r="E5" s="3"/>
      <c r="F5" s="18"/>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80</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2" t="s">
        <v>24</v>
      </c>
      <c r="B15" s="22">
        <v>41000</v>
      </c>
      <c r="C15" s="22">
        <v>200000</v>
      </c>
      <c r="D15" s="22">
        <v>1500000</v>
      </c>
      <c r="E15" s="22">
        <v>0</v>
      </c>
      <c r="F15" s="22">
        <v>0</v>
      </c>
      <c r="G15" s="22">
        <v>0</v>
      </c>
      <c r="H15" s="22">
        <v>0</v>
      </c>
      <c r="I15" s="22">
        <f>SUM(B15:H15)</f>
        <v>1741000</v>
      </c>
      <c r="K15" s="4"/>
    </row>
    <row r="16" spans="1:12" x14ac:dyDescent="0.25">
      <c r="A16" s="22" t="s">
        <v>10</v>
      </c>
      <c r="B16" s="22">
        <v>0</v>
      </c>
      <c r="C16" s="22">
        <v>0</v>
      </c>
      <c r="D16" s="22">
        <v>0</v>
      </c>
      <c r="E16" s="22">
        <v>0</v>
      </c>
      <c r="F16" s="22">
        <v>0</v>
      </c>
      <c r="G16" s="22">
        <v>0</v>
      </c>
      <c r="H16" s="22">
        <v>0</v>
      </c>
      <c r="I16" s="22">
        <f t="shared" ref="I16:I24" si="0">SUM(B16:H16)</f>
        <v>0</v>
      </c>
      <c r="K16" s="4" t="e">
        <f>#REF!-#REF!</f>
        <v>#REF!</v>
      </c>
      <c r="L16" t="s">
        <v>7</v>
      </c>
    </row>
    <row r="17" spans="1:12" x14ac:dyDescent="0.25">
      <c r="A17" s="22" t="s">
        <v>3</v>
      </c>
      <c r="B17" s="22">
        <v>0</v>
      </c>
      <c r="C17" s="22">
        <v>0</v>
      </c>
      <c r="D17" s="22">
        <v>0</v>
      </c>
      <c r="E17" s="22">
        <v>0</v>
      </c>
      <c r="F17" s="22">
        <v>0</v>
      </c>
      <c r="G17" s="22">
        <v>0</v>
      </c>
      <c r="H17" s="22">
        <v>0</v>
      </c>
      <c r="I17" s="22">
        <f t="shared" si="0"/>
        <v>0</v>
      </c>
      <c r="K17" s="4" t="e">
        <f>#REF!-#REF!</f>
        <v>#REF!</v>
      </c>
      <c r="L17" t="s">
        <v>6</v>
      </c>
    </row>
    <row r="18" spans="1:12" x14ac:dyDescent="0.25">
      <c r="A18" s="22" t="s">
        <v>11</v>
      </c>
      <c r="B18" s="22">
        <v>0</v>
      </c>
      <c r="C18" s="22">
        <v>0</v>
      </c>
      <c r="D18" s="22">
        <v>0</v>
      </c>
      <c r="E18" s="22">
        <v>0</v>
      </c>
      <c r="F18" s="22">
        <v>0</v>
      </c>
      <c r="G18" s="22">
        <v>0</v>
      </c>
      <c r="H18" s="22">
        <v>0</v>
      </c>
      <c r="I18" s="22">
        <f t="shared" si="0"/>
        <v>0</v>
      </c>
      <c r="K18" s="4" t="e">
        <f>#REF!-#REF!</f>
        <v>#REF!</v>
      </c>
      <c r="L18" t="s">
        <v>5</v>
      </c>
    </row>
    <row r="19" spans="1:12" x14ac:dyDescent="0.25">
      <c r="A19" s="22" t="s">
        <v>12</v>
      </c>
      <c r="B19" s="22">
        <v>0</v>
      </c>
      <c r="C19" s="22">
        <v>0</v>
      </c>
      <c r="D19" s="22">
        <v>0</v>
      </c>
      <c r="E19" s="22">
        <v>0</v>
      </c>
      <c r="F19" s="22">
        <v>0</v>
      </c>
      <c r="G19" s="22">
        <v>0</v>
      </c>
      <c r="H19" s="22">
        <v>0</v>
      </c>
      <c r="I19" s="22">
        <f t="shared" si="0"/>
        <v>0</v>
      </c>
    </row>
    <row r="20" spans="1:12" s="30" customFormat="1" ht="15" customHeight="1" x14ac:dyDescent="0.25">
      <c r="A20" s="31" t="s">
        <v>2</v>
      </c>
      <c r="B20" s="32">
        <f>SUM(B15:B19)</f>
        <v>41000</v>
      </c>
      <c r="C20" s="32">
        <f>SUM(C15:C19)</f>
        <v>200000</v>
      </c>
      <c r="D20" s="32">
        <f>SUM(D15:D19)</f>
        <v>1500000</v>
      </c>
      <c r="E20" s="32">
        <f t="shared" ref="E20:H20" si="1">SUM(E15:E19)</f>
        <v>0</v>
      </c>
      <c r="F20" s="32">
        <f t="shared" si="1"/>
        <v>0</v>
      </c>
      <c r="G20" s="32">
        <f t="shared" si="1"/>
        <v>0</v>
      </c>
      <c r="H20" s="32">
        <f t="shared" si="1"/>
        <v>0</v>
      </c>
      <c r="I20" s="32">
        <f>SUM(B20:H20)</f>
        <v>1741000</v>
      </c>
    </row>
    <row r="21" spans="1:12" ht="15" customHeight="1" x14ac:dyDescent="0.25">
      <c r="A21" s="22" t="s">
        <v>16</v>
      </c>
      <c r="B21" s="22">
        <v>0</v>
      </c>
      <c r="C21" s="22">
        <v>0</v>
      </c>
      <c r="D21" s="22">
        <v>0</v>
      </c>
      <c r="E21" s="22">
        <v>0</v>
      </c>
      <c r="F21" s="22">
        <v>0</v>
      </c>
      <c r="G21" s="22">
        <v>0</v>
      </c>
      <c r="H21" s="22">
        <v>0</v>
      </c>
      <c r="I21" s="22">
        <f t="shared" si="0"/>
        <v>0</v>
      </c>
    </row>
    <row r="22" spans="1:12" x14ac:dyDescent="0.25">
      <c r="A22" s="22" t="s">
        <v>13</v>
      </c>
      <c r="B22" s="22">
        <v>41000</v>
      </c>
      <c r="C22" s="22">
        <v>49000</v>
      </c>
      <c r="D22" s="22">
        <v>0</v>
      </c>
      <c r="E22" s="22">
        <v>0</v>
      </c>
      <c r="F22" s="22">
        <v>0</v>
      </c>
      <c r="G22" s="22">
        <v>0</v>
      </c>
      <c r="H22" s="22">
        <v>0</v>
      </c>
      <c r="I22" s="22">
        <f>SUM(B22:H22)</f>
        <v>90000</v>
      </c>
    </row>
    <row r="23" spans="1:12" x14ac:dyDescent="0.25">
      <c r="A23" s="22" t="s">
        <v>14</v>
      </c>
      <c r="B23" s="22">
        <v>0</v>
      </c>
      <c r="C23" s="22">
        <v>151000</v>
      </c>
      <c r="D23" s="22">
        <v>1500000</v>
      </c>
      <c r="E23" s="22">
        <v>0</v>
      </c>
      <c r="F23" s="22">
        <v>0</v>
      </c>
      <c r="G23" s="22">
        <v>0</v>
      </c>
      <c r="H23" s="22">
        <v>0</v>
      </c>
      <c r="I23" s="22">
        <f>SUM(B23:H23)</f>
        <v>1651000</v>
      </c>
    </row>
    <row r="24" spans="1:12" x14ac:dyDescent="0.25">
      <c r="A24" s="22" t="s">
        <v>15</v>
      </c>
      <c r="B24" s="22">
        <v>0</v>
      </c>
      <c r="C24" s="22">
        <v>0</v>
      </c>
      <c r="D24" s="22">
        <v>0</v>
      </c>
      <c r="E24" s="22">
        <v>0</v>
      </c>
      <c r="F24" s="22">
        <v>0</v>
      </c>
      <c r="G24" s="22">
        <v>0</v>
      </c>
      <c r="H24" s="22">
        <v>0</v>
      </c>
      <c r="I24" s="22">
        <f t="shared" si="0"/>
        <v>0</v>
      </c>
    </row>
    <row r="25" spans="1:12" s="30" customFormat="1" x14ac:dyDescent="0.25">
      <c r="A25" s="31" t="s">
        <v>0</v>
      </c>
      <c r="B25" s="32">
        <f>SUM(B21:B24)</f>
        <v>41000</v>
      </c>
      <c r="C25" s="32">
        <f>SUM(C21:C24)</f>
        <v>200000</v>
      </c>
      <c r="D25" s="32">
        <f>SUM(D21:D24)</f>
        <v>1500000</v>
      </c>
      <c r="E25" s="32">
        <f t="shared" ref="E25:H25" si="2">SUM(E21:E24)</f>
        <v>0</v>
      </c>
      <c r="F25" s="32">
        <f t="shared" si="2"/>
        <v>0</v>
      </c>
      <c r="G25" s="32">
        <f t="shared" si="2"/>
        <v>0</v>
      </c>
      <c r="H25" s="32">
        <f t="shared" si="2"/>
        <v>0</v>
      </c>
      <c r="I25" s="32">
        <f>SUM(B25:H25)</f>
        <v>1741000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11"/>
      <c r="D30" s="11"/>
      <c r="E30" s="11"/>
      <c r="F30" s="11"/>
      <c r="G30" s="11"/>
      <c r="H30" s="11"/>
      <c r="I30" s="11"/>
    </row>
    <row r="31" spans="1:12" ht="13.5" customHeight="1" x14ac:dyDescent="0.25">
      <c r="A31" s="20"/>
      <c r="B31" s="20"/>
      <c r="C31" s="11"/>
      <c r="D31" s="11"/>
      <c r="E31" s="11"/>
      <c r="F31" s="11"/>
      <c r="G31" s="11"/>
      <c r="H31" s="11"/>
      <c r="I31" s="11"/>
    </row>
    <row r="32" spans="1:12" ht="13.5" customHeight="1" x14ac:dyDescent="0.25">
      <c r="A32" s="20"/>
      <c r="B32" s="20"/>
      <c r="C32" s="11"/>
      <c r="D32" s="11"/>
      <c r="E32" s="11"/>
      <c r="F32" s="11"/>
      <c r="G32" s="11"/>
      <c r="H32" s="11"/>
      <c r="I32" s="11"/>
    </row>
    <row r="33" spans="1:9" ht="13.5" customHeight="1" x14ac:dyDescent="0.25">
      <c r="A33" s="20"/>
      <c r="B33" s="20"/>
      <c r="C33" s="11"/>
      <c r="D33" s="11"/>
      <c r="E33" s="11"/>
      <c r="F33" s="11"/>
      <c r="G33" s="11"/>
      <c r="H33" s="11"/>
      <c r="I33" s="11"/>
    </row>
    <row r="34" spans="1:9" ht="13.5" customHeight="1" x14ac:dyDescent="0.25">
      <c r="A34" s="20"/>
      <c r="B34" s="20"/>
      <c r="C34" s="11"/>
      <c r="D34" s="11"/>
      <c r="E34" s="11"/>
      <c r="F34" s="11"/>
      <c r="G34" s="11"/>
      <c r="H34" s="11"/>
      <c r="I34" s="11"/>
    </row>
    <row r="35" spans="1:9" ht="13.5" customHeight="1" x14ac:dyDescent="0.25">
      <c r="A35" s="15"/>
      <c r="B35" s="15"/>
      <c r="C35" s="11"/>
      <c r="D35" s="11"/>
      <c r="E35" s="11"/>
      <c r="F35" s="11"/>
      <c r="G35" s="11"/>
      <c r="H35" s="11"/>
      <c r="I35" s="1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11"/>
      <c r="D38" s="11"/>
      <c r="E38" s="11"/>
      <c r="F38" s="11"/>
      <c r="G38" s="11"/>
      <c r="H38" s="11"/>
      <c r="I38" s="11"/>
    </row>
    <row r="39" spans="1:9" ht="13.5" customHeight="1" x14ac:dyDescent="0.25">
      <c r="A39" s="20"/>
      <c r="B39" s="20"/>
      <c r="C39" s="11"/>
      <c r="D39" s="11"/>
      <c r="E39" s="11"/>
      <c r="F39" s="11"/>
      <c r="G39" s="11"/>
      <c r="H39" s="11"/>
      <c r="I39" s="11"/>
    </row>
    <row r="40" spans="1:9" ht="13.5" customHeight="1" x14ac:dyDescent="0.25">
      <c r="A40" s="11"/>
      <c r="B40" s="11"/>
      <c r="C40" s="11"/>
      <c r="D40" s="11"/>
      <c r="E40" s="11"/>
      <c r="F40" s="11"/>
      <c r="G40" s="11"/>
      <c r="H40" s="11"/>
      <c r="I40" s="11"/>
    </row>
    <row r="41" spans="1:9" ht="13.5" customHeight="1" x14ac:dyDescent="0.25">
      <c r="A41" s="11"/>
      <c r="B41" s="11"/>
      <c r="C41" s="11"/>
      <c r="D41" s="11"/>
      <c r="E41" s="11"/>
      <c r="F41" s="11"/>
      <c r="G41" s="11"/>
      <c r="H41" s="11"/>
      <c r="I41" s="11"/>
    </row>
    <row r="42" spans="1:9" ht="13.5" customHeight="1" x14ac:dyDescent="0.25">
      <c r="A42" s="11"/>
      <c r="B42" s="11"/>
      <c r="C42" s="11"/>
      <c r="D42" s="11"/>
      <c r="E42" s="11"/>
      <c r="F42" s="11"/>
      <c r="G42" s="11"/>
      <c r="H42" s="11"/>
      <c r="I42" s="1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11"/>
      <c r="E45" s="11"/>
      <c r="F45" s="11"/>
      <c r="G45" s="11"/>
      <c r="H45" s="11"/>
      <c r="I45" s="11"/>
    </row>
    <row r="46" spans="1:9" ht="13.5" customHeight="1" x14ac:dyDescent="0.25">
      <c r="A46" s="20"/>
      <c r="B46" s="20"/>
      <c r="C46" s="20"/>
      <c r="D46" s="11"/>
      <c r="E46" s="11"/>
      <c r="F46" s="11"/>
      <c r="G46" s="11"/>
      <c r="H46" s="11"/>
      <c r="I46" s="11"/>
    </row>
    <row r="47" spans="1:9" ht="13.5" customHeight="1" x14ac:dyDescent="0.25">
      <c r="A47" s="20"/>
      <c r="B47" s="20"/>
      <c r="C47" s="20"/>
      <c r="D47" s="11"/>
      <c r="E47" s="11"/>
      <c r="F47" s="11"/>
      <c r="G47" s="11"/>
      <c r="H47" s="11"/>
      <c r="I47" s="11"/>
    </row>
    <row r="48" spans="1:9" ht="13.5" customHeight="1" x14ac:dyDescent="0.25">
      <c r="A48" s="37"/>
      <c r="B48" s="37"/>
      <c r="C48" s="37"/>
      <c r="D48" s="11"/>
      <c r="E48" s="11"/>
      <c r="F48" s="11"/>
      <c r="G48" s="11"/>
      <c r="H48" s="11"/>
      <c r="I48" s="11"/>
    </row>
    <row r="49" spans="1:9" ht="13.5" customHeight="1" x14ac:dyDescent="0.25">
      <c r="A49" s="37"/>
      <c r="B49" s="37"/>
      <c r="C49" s="37"/>
      <c r="D49" s="11"/>
      <c r="E49" s="11"/>
      <c r="F49" s="11"/>
      <c r="G49" s="11"/>
      <c r="H49" s="11"/>
      <c r="I49" s="11"/>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2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L50"/>
  <sheetViews>
    <sheetView view="pageBreakPreview" zoomScaleNormal="100" zoomScaleSheetLayoutView="100" workbookViewId="0">
      <selection activeCell="D33" sqref="D3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23</v>
      </c>
      <c r="B1" s="17"/>
      <c r="C1" s="17"/>
      <c r="D1" s="17"/>
      <c r="E1" s="17"/>
      <c r="G1" s="17"/>
      <c r="H1" s="17"/>
      <c r="I1" s="17"/>
    </row>
    <row r="2" spans="1:12" ht="15.75" x14ac:dyDescent="0.25">
      <c r="A2" s="21" t="s">
        <v>65</v>
      </c>
      <c r="B2" s="6"/>
      <c r="C2" s="6"/>
      <c r="D2" s="6"/>
      <c r="E2" s="6"/>
      <c r="G2" s="18"/>
      <c r="H2" s="18"/>
      <c r="I2" s="18"/>
    </row>
    <row r="3" spans="1:12" ht="15.75" x14ac:dyDescent="0.25">
      <c r="A3" s="21" t="s">
        <v>66</v>
      </c>
      <c r="B3" s="3"/>
      <c r="C3" s="3"/>
      <c r="D3" s="3"/>
      <c r="E3" s="3"/>
      <c r="F3" s="18"/>
      <c r="G3" s="18"/>
      <c r="H3" s="18"/>
      <c r="I3" s="18"/>
    </row>
    <row r="4" spans="1:12" x14ac:dyDescent="0.25">
      <c r="A4" s="3" t="s">
        <v>26</v>
      </c>
      <c r="B4" s="3"/>
      <c r="C4" s="3"/>
      <c r="D4" s="3"/>
      <c r="E4" s="3"/>
      <c r="F4" s="18"/>
      <c r="G4" s="18"/>
      <c r="H4" s="18"/>
      <c r="I4" s="18"/>
    </row>
    <row r="5" spans="1:12" x14ac:dyDescent="0.25">
      <c r="A5" s="3" t="s">
        <v>54</v>
      </c>
      <c r="B5" s="3"/>
      <c r="C5" s="3"/>
      <c r="D5" s="3"/>
      <c r="E5" s="3"/>
      <c r="F5" s="18"/>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25</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6" t="s">
        <v>24</v>
      </c>
      <c r="B15" s="26">
        <v>0</v>
      </c>
      <c r="C15" s="26">
        <v>0</v>
      </c>
      <c r="D15" s="26">
        <v>160160</v>
      </c>
      <c r="E15" s="26">
        <v>0</v>
      </c>
      <c r="F15" s="26">
        <v>0</v>
      </c>
      <c r="G15" s="26">
        <v>0</v>
      </c>
      <c r="H15" s="26">
        <v>0</v>
      </c>
      <c r="I15" s="26">
        <f t="shared" ref="I15:I25" si="0">SUM(B15:H15)</f>
        <v>160160</v>
      </c>
      <c r="K15" s="4"/>
    </row>
    <row r="16" spans="1:12" x14ac:dyDescent="0.25">
      <c r="A16" s="26" t="s">
        <v>10</v>
      </c>
      <c r="B16" s="26">
        <v>0</v>
      </c>
      <c r="C16" s="26">
        <v>0</v>
      </c>
      <c r="D16" s="26">
        <v>0</v>
      </c>
      <c r="E16" s="26">
        <v>0</v>
      </c>
      <c r="F16" s="26">
        <v>0</v>
      </c>
      <c r="G16" s="26">
        <v>0</v>
      </c>
      <c r="H16" s="26">
        <v>0</v>
      </c>
      <c r="I16" s="26">
        <f t="shared" si="0"/>
        <v>0</v>
      </c>
      <c r="K16" s="4" t="e">
        <f>#REF!-#REF!</f>
        <v>#REF!</v>
      </c>
      <c r="L16" t="s">
        <v>7</v>
      </c>
    </row>
    <row r="17" spans="1:12" x14ac:dyDescent="0.25">
      <c r="A17" s="26" t="s">
        <v>3</v>
      </c>
      <c r="B17" s="26">
        <v>0</v>
      </c>
      <c r="C17" s="26">
        <v>0</v>
      </c>
      <c r="D17" s="26">
        <v>0</v>
      </c>
      <c r="E17" s="26">
        <v>0</v>
      </c>
      <c r="F17" s="26">
        <v>0</v>
      </c>
      <c r="G17" s="26">
        <v>0</v>
      </c>
      <c r="H17" s="26">
        <v>0</v>
      </c>
      <c r="I17" s="26">
        <f t="shared" si="0"/>
        <v>0</v>
      </c>
      <c r="K17" s="4" t="e">
        <f>#REF!-#REF!</f>
        <v>#REF!</v>
      </c>
      <c r="L17" t="s">
        <v>6</v>
      </c>
    </row>
    <row r="18" spans="1:12" x14ac:dyDescent="0.25">
      <c r="A18" s="26" t="s">
        <v>11</v>
      </c>
      <c r="B18" s="26">
        <v>0</v>
      </c>
      <c r="C18" s="26">
        <v>0</v>
      </c>
      <c r="D18" s="26">
        <v>0</v>
      </c>
      <c r="E18" s="26">
        <v>0</v>
      </c>
      <c r="F18" s="26">
        <v>0</v>
      </c>
      <c r="G18" s="26">
        <v>0</v>
      </c>
      <c r="H18" s="26">
        <v>0</v>
      </c>
      <c r="I18" s="26">
        <f t="shared" si="0"/>
        <v>0</v>
      </c>
      <c r="K18" s="4" t="e">
        <f>#REF!-#REF!</f>
        <v>#REF!</v>
      </c>
      <c r="L18" t="s">
        <v>5</v>
      </c>
    </row>
    <row r="19" spans="1:12" x14ac:dyDescent="0.25">
      <c r="A19" s="26" t="s">
        <v>12</v>
      </c>
      <c r="B19" s="26">
        <v>0</v>
      </c>
      <c r="C19" s="26">
        <v>0</v>
      </c>
      <c r="D19" s="26">
        <v>0</v>
      </c>
      <c r="E19" s="26">
        <v>0</v>
      </c>
      <c r="F19" s="26">
        <v>0</v>
      </c>
      <c r="G19" s="26">
        <v>0</v>
      </c>
      <c r="H19" s="26">
        <v>0</v>
      </c>
      <c r="I19" s="26">
        <f t="shared" si="0"/>
        <v>0</v>
      </c>
    </row>
    <row r="20" spans="1:12" s="30" customFormat="1" ht="15" customHeight="1" x14ac:dyDescent="0.25">
      <c r="A20" s="31" t="s">
        <v>2</v>
      </c>
      <c r="B20" s="32">
        <f t="shared" ref="B20:H20" si="1">SUM(B15:B19)</f>
        <v>0</v>
      </c>
      <c r="C20" s="32">
        <f t="shared" si="1"/>
        <v>0</v>
      </c>
      <c r="D20" s="32">
        <f t="shared" si="1"/>
        <v>160160</v>
      </c>
      <c r="E20" s="32">
        <f t="shared" si="1"/>
        <v>0</v>
      </c>
      <c r="F20" s="32">
        <f t="shared" si="1"/>
        <v>0</v>
      </c>
      <c r="G20" s="32">
        <f t="shared" si="1"/>
        <v>0</v>
      </c>
      <c r="H20" s="32">
        <f t="shared" si="1"/>
        <v>0</v>
      </c>
      <c r="I20" s="32">
        <f t="shared" si="0"/>
        <v>160160</v>
      </c>
    </row>
    <row r="21" spans="1:12" ht="15" customHeight="1" x14ac:dyDescent="0.25">
      <c r="A21" s="26" t="s">
        <v>16</v>
      </c>
      <c r="B21" s="26">
        <v>0</v>
      </c>
      <c r="C21" s="26">
        <v>0</v>
      </c>
      <c r="D21" s="26">
        <v>0</v>
      </c>
      <c r="E21" s="26">
        <v>0</v>
      </c>
      <c r="F21" s="26">
        <v>0</v>
      </c>
      <c r="G21" s="26">
        <v>0</v>
      </c>
      <c r="H21" s="26">
        <v>0</v>
      </c>
      <c r="I21" s="26">
        <f t="shared" si="0"/>
        <v>0</v>
      </c>
    </row>
    <row r="22" spans="1:12" x14ac:dyDescent="0.25">
      <c r="A22" s="26" t="s">
        <v>13</v>
      </c>
      <c r="B22" s="26">
        <v>0</v>
      </c>
      <c r="C22" s="26">
        <v>0</v>
      </c>
      <c r="D22" s="26">
        <v>0</v>
      </c>
      <c r="E22" s="26">
        <v>0</v>
      </c>
      <c r="F22" s="26">
        <v>0</v>
      </c>
      <c r="G22" s="26">
        <v>0</v>
      </c>
      <c r="H22" s="26">
        <v>0</v>
      </c>
      <c r="I22" s="26">
        <f t="shared" si="0"/>
        <v>0</v>
      </c>
    </row>
    <row r="23" spans="1:12" x14ac:dyDescent="0.25">
      <c r="A23" s="26" t="s">
        <v>14</v>
      </c>
      <c r="B23" s="26">
        <v>0</v>
      </c>
      <c r="C23" s="26">
        <v>0</v>
      </c>
      <c r="D23" s="26">
        <v>160160</v>
      </c>
      <c r="E23" s="26">
        <v>0</v>
      </c>
      <c r="F23" s="26">
        <v>0</v>
      </c>
      <c r="G23" s="26">
        <v>0</v>
      </c>
      <c r="H23" s="26">
        <v>0</v>
      </c>
      <c r="I23" s="26">
        <f t="shared" si="0"/>
        <v>160160</v>
      </c>
    </row>
    <row r="24" spans="1:12" x14ac:dyDescent="0.25">
      <c r="A24" s="26" t="s">
        <v>15</v>
      </c>
      <c r="B24" s="26">
        <v>0</v>
      </c>
      <c r="C24" s="26">
        <v>0</v>
      </c>
      <c r="D24" s="26">
        <v>0</v>
      </c>
      <c r="E24" s="26">
        <v>0</v>
      </c>
      <c r="F24" s="26">
        <v>0</v>
      </c>
      <c r="G24" s="26">
        <v>0</v>
      </c>
      <c r="H24" s="26">
        <v>0</v>
      </c>
      <c r="I24" s="26">
        <f t="shared" si="0"/>
        <v>0</v>
      </c>
    </row>
    <row r="25" spans="1:12" s="30" customFormat="1" x14ac:dyDescent="0.25">
      <c r="A25" s="31" t="s">
        <v>0</v>
      </c>
      <c r="B25" s="32">
        <f t="shared" ref="B25:H25" si="2">SUM(B21:B24)</f>
        <v>0</v>
      </c>
      <c r="C25" s="32">
        <f t="shared" si="2"/>
        <v>0</v>
      </c>
      <c r="D25" s="32">
        <f t="shared" si="2"/>
        <v>160160</v>
      </c>
      <c r="E25" s="32">
        <f t="shared" si="2"/>
        <v>0</v>
      </c>
      <c r="F25" s="32">
        <f t="shared" si="2"/>
        <v>0</v>
      </c>
      <c r="G25" s="32">
        <f t="shared" si="2"/>
        <v>0</v>
      </c>
      <c r="H25" s="32">
        <f t="shared" si="2"/>
        <v>0</v>
      </c>
      <c r="I25" s="32">
        <f t="shared" si="0"/>
        <v>160160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7"/>
      <c r="B48" s="37"/>
      <c r="C48" s="37"/>
      <c r="D48" s="26"/>
      <c r="E48" s="26"/>
      <c r="F48" s="26"/>
      <c r="G48" s="26"/>
      <c r="H48" s="26"/>
      <c r="I48" s="26"/>
    </row>
    <row r="49" spans="1:9" ht="13.5" customHeight="1" x14ac:dyDescent="0.25">
      <c r="A49" s="37"/>
      <c r="B49" s="37"/>
      <c r="C49" s="37"/>
      <c r="D49" s="26"/>
      <c r="E49" s="26"/>
      <c r="F49" s="26"/>
      <c r="G49" s="26"/>
      <c r="H49" s="26"/>
      <c r="I49" s="26"/>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L50"/>
  <sheetViews>
    <sheetView view="pageBreakPreview" zoomScaleNormal="100" zoomScaleSheetLayoutView="100" workbookViewId="0">
      <selection activeCell="E33" sqref="E3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23</v>
      </c>
      <c r="B1" s="17"/>
      <c r="C1" s="17"/>
      <c r="D1" s="17"/>
      <c r="E1" s="17"/>
      <c r="F1" s="17"/>
      <c r="G1" s="17"/>
      <c r="H1" s="17"/>
      <c r="I1" s="17"/>
    </row>
    <row r="2" spans="1:12" ht="15.75" x14ac:dyDescent="0.25">
      <c r="A2" s="21" t="s">
        <v>65</v>
      </c>
      <c r="B2" s="6"/>
      <c r="C2" s="6"/>
      <c r="D2" s="6"/>
      <c r="E2" s="6"/>
      <c r="F2" s="18"/>
      <c r="G2" s="18"/>
      <c r="H2" s="18"/>
      <c r="I2" s="18"/>
    </row>
    <row r="3" spans="1:12" ht="15.75" x14ac:dyDescent="0.25">
      <c r="A3" s="21" t="s">
        <v>67</v>
      </c>
      <c r="B3" s="3"/>
      <c r="C3" s="3"/>
      <c r="D3" s="3"/>
      <c r="E3" s="3"/>
      <c r="F3" s="18"/>
      <c r="G3" s="18"/>
      <c r="H3" s="18"/>
      <c r="I3" s="18"/>
    </row>
    <row r="4" spans="1:12" x14ac:dyDescent="0.25">
      <c r="A4" s="3" t="s">
        <v>41</v>
      </c>
      <c r="B4" s="3"/>
      <c r="C4" s="3"/>
      <c r="D4" s="3"/>
      <c r="E4" s="3"/>
      <c r="G4" s="18"/>
      <c r="H4" s="18"/>
      <c r="I4" s="18"/>
    </row>
    <row r="5" spans="1:12" x14ac:dyDescent="0.25">
      <c r="A5" s="3" t="s">
        <v>54</v>
      </c>
      <c r="B5" s="3"/>
      <c r="C5" s="3"/>
      <c r="D5" s="3"/>
      <c r="E5" s="3"/>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40</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7" t="s">
        <v>24</v>
      </c>
      <c r="B15" s="27">
        <v>0</v>
      </c>
      <c r="C15" s="27">
        <v>0</v>
      </c>
      <c r="D15" s="27">
        <v>150000</v>
      </c>
      <c r="E15" s="27">
        <v>0</v>
      </c>
      <c r="F15" s="27">
        <v>0</v>
      </c>
      <c r="G15" s="27">
        <v>0</v>
      </c>
      <c r="H15" s="27">
        <v>0</v>
      </c>
      <c r="I15" s="27">
        <f t="shared" ref="I15:I25" si="0">SUM(B15:H15)</f>
        <v>150000</v>
      </c>
      <c r="K15" s="4"/>
    </row>
    <row r="16" spans="1:12" x14ac:dyDescent="0.25">
      <c r="A16" s="27" t="s">
        <v>10</v>
      </c>
      <c r="B16" s="27">
        <v>0</v>
      </c>
      <c r="C16" s="27">
        <v>0</v>
      </c>
      <c r="D16" s="27">
        <v>0</v>
      </c>
      <c r="E16" s="27">
        <v>0</v>
      </c>
      <c r="F16" s="27">
        <v>0</v>
      </c>
      <c r="G16" s="27">
        <v>0</v>
      </c>
      <c r="H16" s="27">
        <v>0</v>
      </c>
      <c r="I16" s="27">
        <f t="shared" si="0"/>
        <v>0</v>
      </c>
      <c r="K16" s="4" t="e">
        <f>#REF!-#REF!</f>
        <v>#REF!</v>
      </c>
      <c r="L16" t="s">
        <v>7</v>
      </c>
    </row>
    <row r="17" spans="1:12" x14ac:dyDescent="0.25">
      <c r="A17" s="27" t="s">
        <v>3</v>
      </c>
      <c r="B17" s="27">
        <v>0</v>
      </c>
      <c r="C17" s="27">
        <v>0</v>
      </c>
      <c r="D17" s="27">
        <v>0</v>
      </c>
      <c r="E17" s="27">
        <v>0</v>
      </c>
      <c r="F17" s="27">
        <v>0</v>
      </c>
      <c r="G17" s="27">
        <v>0</v>
      </c>
      <c r="H17" s="27">
        <v>0</v>
      </c>
      <c r="I17" s="27">
        <f t="shared" si="0"/>
        <v>0</v>
      </c>
      <c r="K17" s="4" t="e">
        <f>#REF!-#REF!</f>
        <v>#REF!</v>
      </c>
      <c r="L17" t="s">
        <v>6</v>
      </c>
    </row>
    <row r="18" spans="1:12" x14ac:dyDescent="0.25">
      <c r="A18" s="27" t="s">
        <v>11</v>
      </c>
      <c r="B18" s="27">
        <v>0</v>
      </c>
      <c r="C18" s="27">
        <v>0</v>
      </c>
      <c r="D18" s="27">
        <v>0</v>
      </c>
      <c r="E18" s="27">
        <v>0</v>
      </c>
      <c r="F18" s="27">
        <v>0</v>
      </c>
      <c r="G18" s="27">
        <v>0</v>
      </c>
      <c r="H18" s="27">
        <v>0</v>
      </c>
      <c r="I18" s="27">
        <f t="shared" si="0"/>
        <v>0</v>
      </c>
      <c r="K18" s="4" t="e">
        <f>#REF!-#REF!</f>
        <v>#REF!</v>
      </c>
      <c r="L18" t="s">
        <v>5</v>
      </c>
    </row>
    <row r="19" spans="1:12" x14ac:dyDescent="0.25">
      <c r="A19" s="27" t="s">
        <v>12</v>
      </c>
      <c r="B19" s="27">
        <v>0</v>
      </c>
      <c r="C19" s="27">
        <v>0</v>
      </c>
      <c r="D19" s="27">
        <v>0</v>
      </c>
      <c r="E19" s="27">
        <v>0</v>
      </c>
      <c r="F19" s="27">
        <v>0</v>
      </c>
      <c r="G19" s="27">
        <v>0</v>
      </c>
      <c r="H19" s="27">
        <v>0</v>
      </c>
      <c r="I19" s="27">
        <f t="shared" si="0"/>
        <v>0</v>
      </c>
    </row>
    <row r="20" spans="1:12" s="30" customFormat="1" ht="15" customHeight="1" x14ac:dyDescent="0.25">
      <c r="A20" s="31" t="s">
        <v>2</v>
      </c>
      <c r="B20" s="32">
        <f t="shared" ref="B20:H20" si="1">SUM(B15:B19)</f>
        <v>0</v>
      </c>
      <c r="C20" s="32">
        <f t="shared" si="1"/>
        <v>0</v>
      </c>
      <c r="D20" s="32">
        <f t="shared" si="1"/>
        <v>150000</v>
      </c>
      <c r="E20" s="32">
        <f t="shared" si="1"/>
        <v>0</v>
      </c>
      <c r="F20" s="32">
        <f t="shared" si="1"/>
        <v>0</v>
      </c>
      <c r="G20" s="32">
        <f t="shared" si="1"/>
        <v>0</v>
      </c>
      <c r="H20" s="32">
        <f t="shared" si="1"/>
        <v>0</v>
      </c>
      <c r="I20" s="32">
        <f t="shared" si="0"/>
        <v>150000</v>
      </c>
    </row>
    <row r="21" spans="1:12" ht="15" customHeight="1" x14ac:dyDescent="0.25">
      <c r="A21" s="27" t="s">
        <v>16</v>
      </c>
      <c r="B21" s="27">
        <v>0</v>
      </c>
      <c r="C21" s="27">
        <v>0</v>
      </c>
      <c r="D21" s="27">
        <v>0</v>
      </c>
      <c r="E21" s="27">
        <v>0</v>
      </c>
      <c r="F21" s="27">
        <v>0</v>
      </c>
      <c r="G21" s="27">
        <v>0</v>
      </c>
      <c r="H21" s="27">
        <v>0</v>
      </c>
      <c r="I21" s="27">
        <f t="shared" si="0"/>
        <v>0</v>
      </c>
    </row>
    <row r="22" spans="1:12" x14ac:dyDescent="0.25">
      <c r="A22" s="27" t="s">
        <v>13</v>
      </c>
      <c r="B22" s="27">
        <v>0</v>
      </c>
      <c r="C22" s="27">
        <v>0</v>
      </c>
      <c r="D22" s="27">
        <v>15000</v>
      </c>
      <c r="E22" s="27">
        <v>0</v>
      </c>
      <c r="F22" s="27">
        <v>0</v>
      </c>
      <c r="G22" s="27">
        <v>0</v>
      </c>
      <c r="H22" s="27">
        <v>0</v>
      </c>
      <c r="I22" s="27">
        <f t="shared" si="0"/>
        <v>15000</v>
      </c>
    </row>
    <row r="23" spans="1:12" x14ac:dyDescent="0.25">
      <c r="A23" s="27" t="s">
        <v>14</v>
      </c>
      <c r="B23" s="27">
        <v>0</v>
      </c>
      <c r="C23" s="27">
        <v>0</v>
      </c>
      <c r="D23" s="27">
        <v>135000</v>
      </c>
      <c r="E23" s="27">
        <v>0</v>
      </c>
      <c r="F23" s="27">
        <v>0</v>
      </c>
      <c r="G23" s="27">
        <v>0</v>
      </c>
      <c r="H23" s="27">
        <v>0</v>
      </c>
      <c r="I23" s="27">
        <f t="shared" si="0"/>
        <v>135000</v>
      </c>
    </row>
    <row r="24" spans="1:12" x14ac:dyDescent="0.25">
      <c r="A24" s="27" t="s">
        <v>15</v>
      </c>
      <c r="B24" s="27">
        <v>0</v>
      </c>
      <c r="C24" s="27">
        <v>0</v>
      </c>
      <c r="D24" s="27">
        <v>0</v>
      </c>
      <c r="E24" s="27">
        <v>0</v>
      </c>
      <c r="F24" s="27">
        <v>0</v>
      </c>
      <c r="G24" s="27">
        <v>0</v>
      </c>
      <c r="H24" s="27">
        <v>0</v>
      </c>
      <c r="I24" s="27">
        <f t="shared" si="0"/>
        <v>0</v>
      </c>
    </row>
    <row r="25" spans="1:12" s="30" customFormat="1" x14ac:dyDescent="0.25">
      <c r="A25" s="31" t="s">
        <v>0</v>
      </c>
      <c r="B25" s="32">
        <f t="shared" ref="B25:H25" si="2">SUM(B21:B24)</f>
        <v>0</v>
      </c>
      <c r="C25" s="32">
        <f t="shared" si="2"/>
        <v>0</v>
      </c>
      <c r="D25" s="32">
        <f t="shared" si="2"/>
        <v>150000</v>
      </c>
      <c r="E25" s="32">
        <f t="shared" si="2"/>
        <v>0</v>
      </c>
      <c r="F25" s="32">
        <f t="shared" si="2"/>
        <v>0</v>
      </c>
      <c r="G25" s="32">
        <f t="shared" si="2"/>
        <v>0</v>
      </c>
      <c r="H25" s="32">
        <f t="shared" si="2"/>
        <v>0</v>
      </c>
      <c r="I25" s="32">
        <f t="shared" si="0"/>
        <v>150000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7"/>
      <c r="B48" s="37"/>
      <c r="C48" s="37"/>
      <c r="D48" s="27"/>
      <c r="E48" s="27"/>
      <c r="F48" s="27"/>
      <c r="G48" s="27"/>
      <c r="H48" s="27"/>
      <c r="I48" s="27"/>
    </row>
    <row r="49" spans="1:9" ht="13.5" customHeight="1" x14ac:dyDescent="0.25">
      <c r="A49" s="37"/>
      <c r="B49" s="37"/>
      <c r="C49" s="37"/>
      <c r="D49" s="27"/>
      <c r="E49" s="27"/>
      <c r="F49" s="27"/>
      <c r="G49" s="27"/>
      <c r="H49" s="27"/>
      <c r="I49" s="27"/>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0"/>
  <sheetViews>
    <sheetView view="pageBreakPreview" zoomScaleNormal="100" zoomScaleSheetLayoutView="100" workbookViewId="0">
      <selection activeCell="A14" sqref="A14:I25"/>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23</v>
      </c>
      <c r="B1" s="17"/>
      <c r="C1" s="17"/>
      <c r="D1" s="17"/>
      <c r="E1" s="17"/>
      <c r="F1" s="17"/>
      <c r="H1" s="17"/>
      <c r="I1" s="17"/>
    </row>
    <row r="2" spans="1:12" ht="15.75" x14ac:dyDescent="0.25">
      <c r="A2" s="21" t="s">
        <v>65</v>
      </c>
      <c r="B2" s="6"/>
      <c r="C2" s="6"/>
      <c r="D2" s="6"/>
      <c r="E2" s="6"/>
      <c r="F2" s="18"/>
      <c r="H2" s="18"/>
      <c r="I2" s="18"/>
    </row>
    <row r="3" spans="1:12" ht="15.75" x14ac:dyDescent="0.25">
      <c r="A3" s="21" t="s">
        <v>68</v>
      </c>
      <c r="B3" s="3"/>
      <c r="C3" s="3"/>
      <c r="D3" s="3"/>
      <c r="E3" s="3"/>
      <c r="F3" s="18"/>
      <c r="G3" s="18"/>
      <c r="H3" s="18"/>
      <c r="I3" s="18"/>
    </row>
    <row r="4" spans="1:12" x14ac:dyDescent="0.25">
      <c r="A4" s="3" t="s">
        <v>48</v>
      </c>
      <c r="B4" s="3"/>
      <c r="C4" s="3"/>
      <c r="D4" s="3"/>
      <c r="E4" s="3"/>
      <c r="F4" s="18"/>
      <c r="G4" s="18"/>
      <c r="H4" s="18"/>
      <c r="I4" s="18"/>
    </row>
    <row r="5" spans="1:12" x14ac:dyDescent="0.25">
      <c r="A5" s="3" t="s">
        <v>57</v>
      </c>
      <c r="B5" s="3"/>
      <c r="C5" s="3"/>
      <c r="D5" s="3"/>
      <c r="E5" s="3"/>
      <c r="F5" s="18"/>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47</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7" t="s">
        <v>24</v>
      </c>
      <c r="B15" s="27">
        <v>0</v>
      </c>
      <c r="C15" s="27">
        <v>0</v>
      </c>
      <c r="D15" s="27">
        <v>125000</v>
      </c>
      <c r="E15" s="27">
        <v>0</v>
      </c>
      <c r="F15" s="27">
        <v>0</v>
      </c>
      <c r="G15" s="27">
        <v>0</v>
      </c>
      <c r="H15" s="27">
        <v>0</v>
      </c>
      <c r="I15" s="27">
        <f t="shared" ref="I15:I25" si="0">SUM(B15:H15)</f>
        <v>125000</v>
      </c>
      <c r="K15" s="4"/>
    </row>
    <row r="16" spans="1:12" x14ac:dyDescent="0.25">
      <c r="A16" s="27" t="s">
        <v>10</v>
      </c>
      <c r="B16" s="27">
        <v>0</v>
      </c>
      <c r="C16" s="27">
        <v>0</v>
      </c>
      <c r="D16" s="27">
        <v>0</v>
      </c>
      <c r="E16" s="27">
        <v>0</v>
      </c>
      <c r="F16" s="27">
        <v>0</v>
      </c>
      <c r="G16" s="27">
        <v>0</v>
      </c>
      <c r="H16" s="27">
        <v>0</v>
      </c>
      <c r="I16" s="27">
        <f t="shared" si="0"/>
        <v>0</v>
      </c>
      <c r="K16" s="4" t="e">
        <f>#REF!-#REF!</f>
        <v>#REF!</v>
      </c>
      <c r="L16" t="s">
        <v>7</v>
      </c>
    </row>
    <row r="17" spans="1:12" x14ac:dyDescent="0.25">
      <c r="A17" s="27" t="s">
        <v>3</v>
      </c>
      <c r="B17" s="27">
        <v>0</v>
      </c>
      <c r="C17" s="27">
        <v>0</v>
      </c>
      <c r="D17" s="27">
        <v>0</v>
      </c>
      <c r="E17" s="27">
        <v>0</v>
      </c>
      <c r="F17" s="27">
        <v>0</v>
      </c>
      <c r="G17" s="27">
        <v>0</v>
      </c>
      <c r="H17" s="27">
        <v>0</v>
      </c>
      <c r="I17" s="27">
        <f t="shared" si="0"/>
        <v>0</v>
      </c>
      <c r="K17" s="4" t="e">
        <f>#REF!-#REF!</f>
        <v>#REF!</v>
      </c>
      <c r="L17" t="s">
        <v>6</v>
      </c>
    </row>
    <row r="18" spans="1:12" x14ac:dyDescent="0.25">
      <c r="A18" s="27" t="s">
        <v>11</v>
      </c>
      <c r="B18" s="27">
        <v>0</v>
      </c>
      <c r="C18" s="27">
        <v>0</v>
      </c>
      <c r="D18" s="27">
        <v>0</v>
      </c>
      <c r="E18" s="27">
        <v>0</v>
      </c>
      <c r="F18" s="27">
        <v>0</v>
      </c>
      <c r="G18" s="27">
        <v>0</v>
      </c>
      <c r="H18" s="27">
        <v>0</v>
      </c>
      <c r="I18" s="27">
        <f t="shared" si="0"/>
        <v>0</v>
      </c>
      <c r="K18" s="4" t="e">
        <f>#REF!-#REF!</f>
        <v>#REF!</v>
      </c>
      <c r="L18" t="s">
        <v>5</v>
      </c>
    </row>
    <row r="19" spans="1:12" x14ac:dyDescent="0.25">
      <c r="A19" s="27" t="s">
        <v>12</v>
      </c>
      <c r="B19" s="27">
        <v>0</v>
      </c>
      <c r="C19" s="27">
        <v>0</v>
      </c>
      <c r="D19" s="27">
        <v>0</v>
      </c>
      <c r="E19" s="27">
        <v>0</v>
      </c>
      <c r="F19" s="27">
        <v>0</v>
      </c>
      <c r="G19" s="27">
        <v>0</v>
      </c>
      <c r="H19" s="27">
        <v>0</v>
      </c>
      <c r="I19" s="27">
        <f t="shared" si="0"/>
        <v>0</v>
      </c>
    </row>
    <row r="20" spans="1:12" s="30" customFormat="1" ht="15" customHeight="1" x14ac:dyDescent="0.25">
      <c r="A20" s="31" t="s">
        <v>2</v>
      </c>
      <c r="B20" s="32">
        <f t="shared" ref="B20:H20" si="1">SUM(B15:B19)</f>
        <v>0</v>
      </c>
      <c r="C20" s="32">
        <f t="shared" si="1"/>
        <v>0</v>
      </c>
      <c r="D20" s="32">
        <f t="shared" si="1"/>
        <v>125000</v>
      </c>
      <c r="E20" s="32">
        <f t="shared" si="1"/>
        <v>0</v>
      </c>
      <c r="F20" s="32">
        <f t="shared" si="1"/>
        <v>0</v>
      </c>
      <c r="G20" s="32">
        <f t="shared" si="1"/>
        <v>0</v>
      </c>
      <c r="H20" s="32">
        <f t="shared" si="1"/>
        <v>0</v>
      </c>
      <c r="I20" s="32">
        <f t="shared" si="0"/>
        <v>125000</v>
      </c>
    </row>
    <row r="21" spans="1:12" ht="15" customHeight="1" x14ac:dyDescent="0.25">
      <c r="A21" s="27" t="s">
        <v>16</v>
      </c>
      <c r="B21" s="27">
        <v>0</v>
      </c>
      <c r="C21" s="27">
        <v>0</v>
      </c>
      <c r="D21" s="27">
        <v>0</v>
      </c>
      <c r="E21" s="27">
        <v>0</v>
      </c>
      <c r="F21" s="27">
        <v>0</v>
      </c>
      <c r="G21" s="27">
        <v>0</v>
      </c>
      <c r="H21" s="27">
        <v>0</v>
      </c>
      <c r="I21" s="27">
        <f t="shared" si="0"/>
        <v>0</v>
      </c>
    </row>
    <row r="22" spans="1:12" x14ac:dyDescent="0.25">
      <c r="A22" s="27" t="s">
        <v>13</v>
      </c>
      <c r="B22" s="27">
        <v>0</v>
      </c>
      <c r="C22" s="27">
        <v>0</v>
      </c>
      <c r="D22" s="27">
        <v>0</v>
      </c>
      <c r="E22" s="27">
        <v>0</v>
      </c>
      <c r="F22" s="27">
        <v>0</v>
      </c>
      <c r="G22" s="27">
        <v>0</v>
      </c>
      <c r="H22" s="27">
        <v>0</v>
      </c>
      <c r="I22" s="27">
        <f t="shared" si="0"/>
        <v>0</v>
      </c>
    </row>
    <row r="23" spans="1:12" x14ac:dyDescent="0.25">
      <c r="A23" s="27" t="s">
        <v>14</v>
      </c>
      <c r="B23" s="27">
        <v>0</v>
      </c>
      <c r="C23" s="27">
        <v>0</v>
      </c>
      <c r="D23" s="27">
        <v>125000</v>
      </c>
      <c r="E23" s="27">
        <v>0</v>
      </c>
      <c r="F23" s="27">
        <v>0</v>
      </c>
      <c r="G23" s="27">
        <v>0</v>
      </c>
      <c r="H23" s="27">
        <v>0</v>
      </c>
      <c r="I23" s="27">
        <f t="shared" si="0"/>
        <v>125000</v>
      </c>
    </row>
    <row r="24" spans="1:12" x14ac:dyDescent="0.25">
      <c r="A24" s="27" t="s">
        <v>15</v>
      </c>
      <c r="B24" s="27">
        <v>0</v>
      </c>
      <c r="C24" s="27">
        <v>0</v>
      </c>
      <c r="D24" s="27">
        <v>0</v>
      </c>
      <c r="E24" s="27">
        <v>0</v>
      </c>
      <c r="F24" s="27">
        <v>0</v>
      </c>
      <c r="G24" s="27">
        <v>0</v>
      </c>
      <c r="H24" s="27">
        <v>0</v>
      </c>
      <c r="I24" s="27">
        <f t="shared" si="0"/>
        <v>0</v>
      </c>
    </row>
    <row r="25" spans="1:12" s="30" customFormat="1" x14ac:dyDescent="0.25">
      <c r="A25" s="31" t="s">
        <v>0</v>
      </c>
      <c r="B25" s="32">
        <f t="shared" ref="B25:H25" si="2">SUM(B21:B24)</f>
        <v>0</v>
      </c>
      <c r="C25" s="32">
        <f t="shared" si="2"/>
        <v>0</v>
      </c>
      <c r="D25" s="32">
        <f t="shared" si="2"/>
        <v>125000</v>
      </c>
      <c r="E25" s="32">
        <f t="shared" si="2"/>
        <v>0</v>
      </c>
      <c r="F25" s="32">
        <f t="shared" si="2"/>
        <v>0</v>
      </c>
      <c r="G25" s="32">
        <f t="shared" si="2"/>
        <v>0</v>
      </c>
      <c r="H25" s="32">
        <f t="shared" si="2"/>
        <v>0</v>
      </c>
      <c r="I25" s="32">
        <f t="shared" si="0"/>
        <v>125000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7"/>
      <c r="B48" s="37"/>
      <c r="C48" s="37"/>
      <c r="D48" s="27"/>
      <c r="E48" s="27"/>
      <c r="F48" s="27"/>
      <c r="G48" s="27"/>
      <c r="H48" s="27"/>
      <c r="I48" s="27"/>
    </row>
    <row r="49" spans="1:9" ht="13.5" customHeight="1" x14ac:dyDescent="0.25">
      <c r="A49" s="37"/>
      <c r="B49" s="37"/>
      <c r="C49" s="37"/>
      <c r="D49" s="27"/>
      <c r="E49" s="27"/>
      <c r="F49" s="27"/>
      <c r="G49" s="27"/>
      <c r="H49" s="27"/>
      <c r="I49" s="27"/>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L50"/>
  <sheetViews>
    <sheetView view="pageBreakPreview" zoomScaleNormal="100" zoomScaleSheetLayoutView="100" workbookViewId="0">
      <selection activeCell="A5" sqref="A5"/>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23</v>
      </c>
      <c r="B1" s="17"/>
      <c r="C1" s="17"/>
      <c r="E1" s="17"/>
      <c r="F1" s="17"/>
      <c r="G1" s="17"/>
      <c r="H1" s="17"/>
      <c r="I1" s="17"/>
    </row>
    <row r="2" spans="1:12" ht="15.75" x14ac:dyDescent="0.25">
      <c r="A2" s="21" t="s">
        <v>65</v>
      </c>
      <c r="B2" s="6"/>
      <c r="C2" s="6"/>
      <c r="E2" s="6"/>
      <c r="F2" s="18"/>
      <c r="G2" s="18"/>
      <c r="H2" s="18"/>
      <c r="I2" s="18"/>
    </row>
    <row r="3" spans="1:12" ht="15.75" x14ac:dyDescent="0.25">
      <c r="A3" s="21" t="s">
        <v>70</v>
      </c>
      <c r="B3" s="3"/>
      <c r="C3" s="3"/>
      <c r="D3" s="3"/>
      <c r="E3" s="3"/>
      <c r="F3" s="18"/>
      <c r="G3" s="18"/>
      <c r="H3" s="18"/>
      <c r="I3" s="18"/>
    </row>
    <row r="4" spans="1:12" x14ac:dyDescent="0.25">
      <c r="A4" s="3" t="s">
        <v>31</v>
      </c>
      <c r="B4" s="3"/>
      <c r="C4" s="3"/>
      <c r="D4" s="3"/>
      <c r="E4" s="3"/>
      <c r="F4" s="18"/>
      <c r="G4" s="18"/>
      <c r="H4" s="18"/>
      <c r="I4" s="18"/>
    </row>
    <row r="5" spans="1:12" x14ac:dyDescent="0.25">
      <c r="A5" s="3" t="s">
        <v>54</v>
      </c>
      <c r="B5" s="3"/>
      <c r="C5" s="3"/>
      <c r="D5" s="3"/>
      <c r="E5" s="3"/>
      <c r="F5" s="18"/>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30</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6" t="s">
        <v>24</v>
      </c>
      <c r="B15" s="26">
        <v>0</v>
      </c>
      <c r="C15" s="26">
        <v>0</v>
      </c>
      <c r="D15" s="26">
        <v>35000</v>
      </c>
      <c r="E15" s="26">
        <v>0</v>
      </c>
      <c r="F15" s="26">
        <v>0</v>
      </c>
      <c r="G15" s="26">
        <v>0</v>
      </c>
      <c r="H15" s="26">
        <v>0</v>
      </c>
      <c r="I15" s="26">
        <f t="shared" ref="I15:I25" si="0">SUM(B15:H15)</f>
        <v>35000</v>
      </c>
      <c r="K15" s="4"/>
    </row>
    <row r="16" spans="1:12" x14ac:dyDescent="0.25">
      <c r="A16" s="26" t="s">
        <v>10</v>
      </c>
      <c r="B16" s="26">
        <v>0</v>
      </c>
      <c r="C16" s="26">
        <v>0</v>
      </c>
      <c r="D16" s="26">
        <v>0</v>
      </c>
      <c r="E16" s="26">
        <v>0</v>
      </c>
      <c r="F16" s="26">
        <v>0</v>
      </c>
      <c r="G16" s="26">
        <v>0</v>
      </c>
      <c r="H16" s="26">
        <v>0</v>
      </c>
      <c r="I16" s="26">
        <f t="shared" si="0"/>
        <v>0</v>
      </c>
      <c r="K16" s="4" t="e">
        <f>#REF!-#REF!</f>
        <v>#REF!</v>
      </c>
      <c r="L16" t="s">
        <v>7</v>
      </c>
    </row>
    <row r="17" spans="1:12" x14ac:dyDescent="0.25">
      <c r="A17" s="26" t="s">
        <v>3</v>
      </c>
      <c r="B17" s="26">
        <v>0</v>
      </c>
      <c r="C17" s="26">
        <v>0</v>
      </c>
      <c r="D17" s="26">
        <v>0</v>
      </c>
      <c r="E17" s="26">
        <v>0</v>
      </c>
      <c r="F17" s="26">
        <v>0</v>
      </c>
      <c r="G17" s="26">
        <v>0</v>
      </c>
      <c r="H17" s="26">
        <v>0</v>
      </c>
      <c r="I17" s="26">
        <f t="shared" si="0"/>
        <v>0</v>
      </c>
      <c r="K17" s="4" t="e">
        <f>#REF!-#REF!</f>
        <v>#REF!</v>
      </c>
      <c r="L17" t="s">
        <v>6</v>
      </c>
    </row>
    <row r="18" spans="1:12" x14ac:dyDescent="0.25">
      <c r="A18" s="26" t="s">
        <v>11</v>
      </c>
      <c r="B18" s="26">
        <v>0</v>
      </c>
      <c r="C18" s="26">
        <v>0</v>
      </c>
      <c r="D18" s="26">
        <v>0</v>
      </c>
      <c r="E18" s="26">
        <v>0</v>
      </c>
      <c r="F18" s="26">
        <v>0</v>
      </c>
      <c r="G18" s="26">
        <v>0</v>
      </c>
      <c r="H18" s="26">
        <v>0</v>
      </c>
      <c r="I18" s="26">
        <f t="shared" si="0"/>
        <v>0</v>
      </c>
      <c r="K18" s="4" t="e">
        <f>#REF!-#REF!</f>
        <v>#REF!</v>
      </c>
      <c r="L18" t="s">
        <v>5</v>
      </c>
    </row>
    <row r="19" spans="1:12" x14ac:dyDescent="0.25">
      <c r="A19" s="26" t="s">
        <v>12</v>
      </c>
      <c r="B19" s="26">
        <v>0</v>
      </c>
      <c r="C19" s="26">
        <v>0</v>
      </c>
      <c r="D19" s="26">
        <v>0</v>
      </c>
      <c r="E19" s="26">
        <v>0</v>
      </c>
      <c r="F19" s="26">
        <v>0</v>
      </c>
      <c r="G19" s="26">
        <v>0</v>
      </c>
      <c r="H19" s="26">
        <v>0</v>
      </c>
      <c r="I19" s="26">
        <f t="shared" si="0"/>
        <v>0</v>
      </c>
    </row>
    <row r="20" spans="1:12" s="30" customFormat="1" ht="15" customHeight="1" x14ac:dyDescent="0.25">
      <c r="A20" s="31" t="s">
        <v>2</v>
      </c>
      <c r="B20" s="32">
        <f t="shared" ref="B20:H20" si="1">SUM(B15:B19)</f>
        <v>0</v>
      </c>
      <c r="C20" s="32">
        <f t="shared" si="1"/>
        <v>0</v>
      </c>
      <c r="D20" s="32">
        <f t="shared" si="1"/>
        <v>35000</v>
      </c>
      <c r="E20" s="32">
        <f t="shared" si="1"/>
        <v>0</v>
      </c>
      <c r="F20" s="32">
        <f t="shared" si="1"/>
        <v>0</v>
      </c>
      <c r="G20" s="32">
        <f t="shared" si="1"/>
        <v>0</v>
      </c>
      <c r="H20" s="32">
        <f t="shared" si="1"/>
        <v>0</v>
      </c>
      <c r="I20" s="32">
        <f t="shared" si="0"/>
        <v>35000</v>
      </c>
    </row>
    <row r="21" spans="1:12" ht="15" customHeight="1" x14ac:dyDescent="0.25">
      <c r="A21" s="26" t="s">
        <v>16</v>
      </c>
      <c r="B21" s="26">
        <v>0</v>
      </c>
      <c r="C21" s="26">
        <v>0</v>
      </c>
      <c r="D21" s="26">
        <v>0</v>
      </c>
      <c r="E21" s="26">
        <v>0</v>
      </c>
      <c r="F21" s="26">
        <v>0</v>
      </c>
      <c r="G21" s="26">
        <v>0</v>
      </c>
      <c r="H21" s="26">
        <v>0</v>
      </c>
      <c r="I21" s="26">
        <f t="shared" si="0"/>
        <v>0</v>
      </c>
    </row>
    <row r="22" spans="1:12" x14ac:dyDescent="0.25">
      <c r="A22" s="26" t="s">
        <v>13</v>
      </c>
      <c r="B22" s="26">
        <v>0</v>
      </c>
      <c r="C22" s="26">
        <v>0</v>
      </c>
      <c r="D22" s="26">
        <v>0</v>
      </c>
      <c r="E22" s="26">
        <v>0</v>
      </c>
      <c r="F22" s="26">
        <v>0</v>
      </c>
      <c r="G22" s="26">
        <v>0</v>
      </c>
      <c r="H22" s="26">
        <v>0</v>
      </c>
      <c r="I22" s="26">
        <f t="shared" si="0"/>
        <v>0</v>
      </c>
    </row>
    <row r="23" spans="1:12" x14ac:dyDescent="0.25">
      <c r="A23" s="26" t="s">
        <v>14</v>
      </c>
      <c r="B23" s="26">
        <v>0</v>
      </c>
      <c r="C23" s="26">
        <v>0</v>
      </c>
      <c r="D23" s="26">
        <v>35000</v>
      </c>
      <c r="E23" s="26">
        <v>0</v>
      </c>
      <c r="F23" s="26">
        <v>0</v>
      </c>
      <c r="G23" s="26">
        <v>0</v>
      </c>
      <c r="H23" s="26">
        <v>0</v>
      </c>
      <c r="I23" s="26">
        <f t="shared" si="0"/>
        <v>35000</v>
      </c>
    </row>
    <row r="24" spans="1:12" x14ac:dyDescent="0.25">
      <c r="A24" s="26" t="s">
        <v>15</v>
      </c>
      <c r="B24" s="26">
        <v>0</v>
      </c>
      <c r="C24" s="26">
        <v>0</v>
      </c>
      <c r="D24" s="26">
        <v>0</v>
      </c>
      <c r="E24" s="26">
        <v>0</v>
      </c>
      <c r="F24" s="26">
        <v>0</v>
      </c>
      <c r="G24" s="26">
        <v>0</v>
      </c>
      <c r="H24" s="26">
        <v>0</v>
      </c>
      <c r="I24" s="26">
        <f t="shared" si="0"/>
        <v>0</v>
      </c>
    </row>
    <row r="25" spans="1:12" s="30" customFormat="1" x14ac:dyDescent="0.25">
      <c r="A25" s="31" t="s">
        <v>0</v>
      </c>
      <c r="B25" s="32">
        <f t="shared" ref="B25:H25" si="2">SUM(B21:B24)</f>
        <v>0</v>
      </c>
      <c r="C25" s="32">
        <f t="shared" si="2"/>
        <v>0</v>
      </c>
      <c r="D25" s="32">
        <f t="shared" si="2"/>
        <v>35000</v>
      </c>
      <c r="E25" s="32">
        <f t="shared" si="2"/>
        <v>0</v>
      </c>
      <c r="F25" s="32">
        <f t="shared" si="2"/>
        <v>0</v>
      </c>
      <c r="G25" s="32">
        <f t="shared" si="2"/>
        <v>0</v>
      </c>
      <c r="H25" s="32">
        <f t="shared" si="2"/>
        <v>0</v>
      </c>
      <c r="I25" s="32">
        <f t="shared" si="0"/>
        <v>35000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7"/>
      <c r="B48" s="37"/>
      <c r="C48" s="37"/>
      <c r="D48" s="26"/>
      <c r="E48" s="26"/>
      <c r="F48" s="26"/>
      <c r="G48" s="26"/>
      <c r="H48" s="26"/>
      <c r="I48" s="26"/>
    </row>
    <row r="49" spans="1:9" ht="13.5" customHeight="1" x14ac:dyDescent="0.25">
      <c r="A49" s="37"/>
      <c r="B49" s="37"/>
      <c r="C49" s="37"/>
      <c r="D49" s="26"/>
      <c r="E49" s="26"/>
      <c r="F49" s="26"/>
      <c r="G49" s="26"/>
      <c r="H49" s="26"/>
      <c r="I49" s="26"/>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L50"/>
  <sheetViews>
    <sheetView view="pageBreakPreview" zoomScaleNormal="100" zoomScaleSheetLayoutView="100" workbookViewId="0">
      <selection activeCell="A13" sqref="A1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23</v>
      </c>
      <c r="B1" s="17"/>
      <c r="C1" s="17"/>
      <c r="D1" s="17"/>
      <c r="E1" s="17"/>
      <c r="G1" s="17"/>
      <c r="H1" s="17"/>
      <c r="I1" s="17"/>
    </row>
    <row r="2" spans="1:12" ht="15.75" x14ac:dyDescent="0.25">
      <c r="A2" s="21" t="s">
        <v>65</v>
      </c>
      <c r="B2" s="6"/>
      <c r="C2" s="6"/>
      <c r="D2" s="6"/>
      <c r="E2" s="6"/>
      <c r="G2" s="18"/>
      <c r="H2" s="18"/>
      <c r="I2" s="18"/>
    </row>
    <row r="3" spans="1:12" ht="15.75" x14ac:dyDescent="0.25">
      <c r="A3" s="21" t="s">
        <v>71</v>
      </c>
      <c r="B3" s="3"/>
      <c r="C3" s="3"/>
      <c r="D3" s="3"/>
      <c r="E3" s="3"/>
      <c r="F3" s="18"/>
      <c r="G3" s="18"/>
      <c r="H3" s="18"/>
      <c r="I3" s="18"/>
    </row>
    <row r="4" spans="1:12" x14ac:dyDescent="0.25">
      <c r="A4" s="3" t="s">
        <v>32</v>
      </c>
      <c r="B4" s="3"/>
      <c r="C4" s="3"/>
      <c r="D4" s="3"/>
      <c r="E4" s="3"/>
      <c r="F4" s="18"/>
      <c r="G4" s="18"/>
      <c r="H4" s="18"/>
      <c r="I4" s="18"/>
    </row>
    <row r="5" spans="1:12" x14ac:dyDescent="0.25">
      <c r="A5" s="3" t="s">
        <v>54</v>
      </c>
      <c r="B5" s="3"/>
      <c r="C5" s="3"/>
      <c r="D5" s="3"/>
      <c r="E5" s="3"/>
      <c r="F5" s="18"/>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81</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6" t="s">
        <v>24</v>
      </c>
      <c r="B15" s="26">
        <v>0</v>
      </c>
      <c r="C15" s="26">
        <v>0</v>
      </c>
      <c r="D15" s="26">
        <v>100000</v>
      </c>
      <c r="E15" s="26">
        <v>0</v>
      </c>
      <c r="F15" s="26">
        <v>0</v>
      </c>
      <c r="G15" s="26">
        <v>0</v>
      </c>
      <c r="H15" s="26">
        <v>0</v>
      </c>
      <c r="I15" s="26">
        <f t="shared" ref="I15:I25" si="0">SUM(B15:H15)</f>
        <v>100000</v>
      </c>
      <c r="K15" s="4"/>
    </row>
    <row r="16" spans="1:12" x14ac:dyDescent="0.25">
      <c r="A16" s="26" t="s">
        <v>10</v>
      </c>
      <c r="B16" s="26">
        <v>0</v>
      </c>
      <c r="C16" s="26">
        <v>0</v>
      </c>
      <c r="D16" s="26">
        <v>0</v>
      </c>
      <c r="E16" s="26">
        <v>0</v>
      </c>
      <c r="F16" s="26">
        <v>0</v>
      </c>
      <c r="G16" s="26">
        <v>0</v>
      </c>
      <c r="H16" s="26">
        <v>0</v>
      </c>
      <c r="I16" s="26">
        <f t="shared" si="0"/>
        <v>0</v>
      </c>
      <c r="K16" s="4" t="e">
        <f>#REF!-#REF!</f>
        <v>#REF!</v>
      </c>
      <c r="L16" t="s">
        <v>7</v>
      </c>
    </row>
    <row r="17" spans="1:12" x14ac:dyDescent="0.25">
      <c r="A17" s="26" t="s">
        <v>3</v>
      </c>
      <c r="B17" s="26">
        <v>0</v>
      </c>
      <c r="C17" s="26">
        <v>0</v>
      </c>
      <c r="D17" s="26">
        <v>0</v>
      </c>
      <c r="E17" s="26">
        <v>0</v>
      </c>
      <c r="F17" s="26">
        <v>0</v>
      </c>
      <c r="G17" s="26">
        <v>0</v>
      </c>
      <c r="H17" s="26">
        <v>0</v>
      </c>
      <c r="I17" s="26">
        <f t="shared" si="0"/>
        <v>0</v>
      </c>
      <c r="K17" s="4" t="e">
        <f>#REF!-#REF!</f>
        <v>#REF!</v>
      </c>
      <c r="L17" t="s">
        <v>6</v>
      </c>
    </row>
    <row r="18" spans="1:12" x14ac:dyDescent="0.25">
      <c r="A18" s="26" t="s">
        <v>11</v>
      </c>
      <c r="B18" s="26">
        <v>0</v>
      </c>
      <c r="C18" s="26">
        <v>0</v>
      </c>
      <c r="D18" s="26">
        <v>0</v>
      </c>
      <c r="E18" s="26">
        <v>0</v>
      </c>
      <c r="F18" s="26">
        <v>0</v>
      </c>
      <c r="G18" s="26">
        <v>0</v>
      </c>
      <c r="H18" s="26">
        <v>0</v>
      </c>
      <c r="I18" s="26">
        <f t="shared" si="0"/>
        <v>0</v>
      </c>
      <c r="K18" s="4" t="e">
        <f>#REF!-#REF!</f>
        <v>#REF!</v>
      </c>
      <c r="L18" t="s">
        <v>5</v>
      </c>
    </row>
    <row r="19" spans="1:12" x14ac:dyDescent="0.25">
      <c r="A19" s="26" t="s">
        <v>12</v>
      </c>
      <c r="B19" s="26">
        <v>0</v>
      </c>
      <c r="C19" s="26">
        <v>0</v>
      </c>
      <c r="D19" s="26">
        <v>0</v>
      </c>
      <c r="E19" s="26">
        <v>0</v>
      </c>
      <c r="F19" s="26">
        <v>0</v>
      </c>
      <c r="G19" s="26">
        <v>0</v>
      </c>
      <c r="H19" s="26">
        <v>0</v>
      </c>
      <c r="I19" s="26">
        <f t="shared" si="0"/>
        <v>0</v>
      </c>
    </row>
    <row r="20" spans="1:12" s="30" customFormat="1" ht="15" customHeight="1" x14ac:dyDescent="0.25">
      <c r="A20" s="31" t="s">
        <v>2</v>
      </c>
      <c r="B20" s="32">
        <f t="shared" ref="B20:H20" si="1">SUM(B15:B19)</f>
        <v>0</v>
      </c>
      <c r="C20" s="32">
        <f t="shared" si="1"/>
        <v>0</v>
      </c>
      <c r="D20" s="32">
        <f t="shared" si="1"/>
        <v>100000</v>
      </c>
      <c r="E20" s="32">
        <f t="shared" si="1"/>
        <v>0</v>
      </c>
      <c r="F20" s="32">
        <f t="shared" si="1"/>
        <v>0</v>
      </c>
      <c r="G20" s="32">
        <f t="shared" si="1"/>
        <v>0</v>
      </c>
      <c r="H20" s="32">
        <f t="shared" si="1"/>
        <v>0</v>
      </c>
      <c r="I20" s="32">
        <f t="shared" si="0"/>
        <v>100000</v>
      </c>
    </row>
    <row r="21" spans="1:12" ht="15" customHeight="1" x14ac:dyDescent="0.25">
      <c r="A21" s="26" t="s">
        <v>16</v>
      </c>
      <c r="B21" s="26">
        <v>0</v>
      </c>
      <c r="C21" s="26">
        <v>0</v>
      </c>
      <c r="D21" s="26">
        <v>0</v>
      </c>
      <c r="E21" s="26">
        <v>0</v>
      </c>
      <c r="F21" s="26">
        <v>0</v>
      </c>
      <c r="G21" s="26">
        <v>0</v>
      </c>
      <c r="H21" s="26">
        <v>0</v>
      </c>
      <c r="I21" s="26">
        <f t="shared" si="0"/>
        <v>0</v>
      </c>
    </row>
    <row r="22" spans="1:12" x14ac:dyDescent="0.25">
      <c r="A22" s="26" t="s">
        <v>13</v>
      </c>
      <c r="B22" s="26">
        <v>0</v>
      </c>
      <c r="C22" s="26">
        <v>0</v>
      </c>
      <c r="D22" s="26">
        <v>10000</v>
      </c>
      <c r="E22" s="26">
        <v>0</v>
      </c>
      <c r="F22" s="26">
        <v>0</v>
      </c>
      <c r="G22" s="26">
        <v>0</v>
      </c>
      <c r="H22" s="26">
        <v>0</v>
      </c>
      <c r="I22" s="26">
        <f t="shared" si="0"/>
        <v>10000</v>
      </c>
    </row>
    <row r="23" spans="1:12" x14ac:dyDescent="0.25">
      <c r="A23" s="26" t="s">
        <v>14</v>
      </c>
      <c r="B23" s="26">
        <v>0</v>
      </c>
      <c r="C23" s="26">
        <v>0</v>
      </c>
      <c r="D23" s="26">
        <v>90000</v>
      </c>
      <c r="E23" s="26">
        <v>0</v>
      </c>
      <c r="F23" s="26">
        <v>0</v>
      </c>
      <c r="G23" s="26">
        <v>0</v>
      </c>
      <c r="H23" s="26">
        <v>0</v>
      </c>
      <c r="I23" s="26">
        <f t="shared" si="0"/>
        <v>90000</v>
      </c>
    </row>
    <row r="24" spans="1:12" x14ac:dyDescent="0.25">
      <c r="A24" s="26" t="s">
        <v>15</v>
      </c>
      <c r="B24" s="26">
        <v>0</v>
      </c>
      <c r="C24" s="26">
        <v>0</v>
      </c>
      <c r="D24" s="26">
        <v>0</v>
      </c>
      <c r="E24" s="26">
        <v>0</v>
      </c>
      <c r="F24" s="26">
        <v>0</v>
      </c>
      <c r="G24" s="26">
        <v>0</v>
      </c>
      <c r="H24" s="26">
        <v>0</v>
      </c>
      <c r="I24" s="26">
        <f t="shared" si="0"/>
        <v>0</v>
      </c>
    </row>
    <row r="25" spans="1:12" s="30" customFormat="1" x14ac:dyDescent="0.25">
      <c r="A25" s="31" t="s">
        <v>0</v>
      </c>
      <c r="B25" s="32">
        <f t="shared" ref="B25:H25" si="2">SUM(B21:B24)</f>
        <v>0</v>
      </c>
      <c r="C25" s="32">
        <f t="shared" si="2"/>
        <v>0</v>
      </c>
      <c r="D25" s="32">
        <f t="shared" si="2"/>
        <v>100000</v>
      </c>
      <c r="E25" s="32">
        <f t="shared" si="2"/>
        <v>0</v>
      </c>
      <c r="F25" s="32">
        <f t="shared" si="2"/>
        <v>0</v>
      </c>
      <c r="G25" s="32">
        <f t="shared" si="2"/>
        <v>0</v>
      </c>
      <c r="H25" s="32">
        <f t="shared" si="2"/>
        <v>0</v>
      </c>
      <c r="I25" s="32">
        <f t="shared" si="0"/>
        <v>100000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6"/>
      <c r="D30" s="26"/>
      <c r="E30" s="26"/>
      <c r="F30" s="26"/>
      <c r="G30" s="26"/>
      <c r="H30" s="26"/>
      <c r="I30" s="26"/>
    </row>
    <row r="31" spans="1:12" ht="13.5" customHeight="1" x14ac:dyDescent="0.25">
      <c r="A31" s="20"/>
      <c r="B31" s="20"/>
      <c r="C31" s="26"/>
      <c r="D31" s="26"/>
      <c r="E31" s="26"/>
      <c r="F31" s="26"/>
      <c r="G31" s="26"/>
      <c r="H31" s="26"/>
      <c r="I31" s="26"/>
    </row>
    <row r="32" spans="1:12" ht="13.5" customHeight="1" x14ac:dyDescent="0.25">
      <c r="A32" s="20"/>
      <c r="B32" s="20"/>
      <c r="C32" s="26"/>
      <c r="D32" s="26"/>
      <c r="E32" s="26"/>
      <c r="F32" s="26"/>
      <c r="G32" s="26"/>
      <c r="H32" s="26"/>
      <c r="I32" s="26"/>
    </row>
    <row r="33" spans="1:9" ht="13.5" customHeight="1" x14ac:dyDescent="0.25">
      <c r="A33" s="20"/>
      <c r="B33" s="20"/>
      <c r="C33" s="26"/>
      <c r="D33" s="26"/>
      <c r="E33" s="26"/>
      <c r="F33" s="26"/>
      <c r="G33" s="26"/>
      <c r="H33" s="26"/>
      <c r="I33" s="26"/>
    </row>
    <row r="34" spans="1:9" ht="13.5" customHeight="1" x14ac:dyDescent="0.25">
      <c r="A34" s="20"/>
      <c r="B34" s="20"/>
      <c r="C34" s="26"/>
      <c r="D34" s="26"/>
      <c r="E34" s="26"/>
      <c r="F34" s="26"/>
      <c r="G34" s="26"/>
      <c r="H34" s="26"/>
      <c r="I34" s="26"/>
    </row>
    <row r="35" spans="1:9" ht="13.5" customHeight="1" x14ac:dyDescent="0.25">
      <c r="A35" s="15"/>
      <c r="B35" s="15"/>
      <c r="C35" s="26"/>
      <c r="D35" s="26"/>
      <c r="E35" s="26"/>
      <c r="F35" s="26"/>
      <c r="G35" s="26"/>
      <c r="H35" s="26"/>
      <c r="I35" s="26"/>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6"/>
      <c r="D38" s="26"/>
      <c r="E38" s="26"/>
      <c r="F38" s="26"/>
      <c r="G38" s="26"/>
      <c r="H38" s="26"/>
      <c r="I38" s="26"/>
    </row>
    <row r="39" spans="1:9" ht="13.5" customHeight="1" x14ac:dyDescent="0.25">
      <c r="A39" s="20"/>
      <c r="B39" s="20"/>
      <c r="C39" s="26"/>
      <c r="D39" s="26"/>
      <c r="E39" s="26"/>
      <c r="F39" s="26"/>
      <c r="G39" s="26"/>
      <c r="H39" s="26"/>
      <c r="I39" s="26"/>
    </row>
    <row r="40" spans="1:9" ht="13.5" customHeight="1" x14ac:dyDescent="0.25">
      <c r="A40" s="26"/>
      <c r="B40" s="26"/>
      <c r="C40" s="26"/>
      <c r="D40" s="26"/>
      <c r="E40" s="26"/>
      <c r="F40" s="26"/>
      <c r="G40" s="26"/>
      <c r="H40" s="26"/>
      <c r="I40" s="26"/>
    </row>
    <row r="41" spans="1:9" ht="13.5" customHeight="1" x14ac:dyDescent="0.25">
      <c r="A41" s="26"/>
      <c r="B41" s="26"/>
      <c r="C41" s="26"/>
      <c r="D41" s="26"/>
      <c r="E41" s="26"/>
      <c r="F41" s="26"/>
      <c r="G41" s="26"/>
      <c r="H41" s="26"/>
      <c r="I41" s="26"/>
    </row>
    <row r="42" spans="1:9" ht="13.5" customHeight="1" x14ac:dyDescent="0.25">
      <c r="A42" s="26"/>
      <c r="B42" s="26"/>
      <c r="C42" s="26"/>
      <c r="D42" s="26"/>
      <c r="E42" s="26"/>
      <c r="F42" s="26"/>
      <c r="G42" s="26"/>
      <c r="H42" s="26"/>
      <c r="I42" s="26"/>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6"/>
      <c r="E45" s="26"/>
      <c r="F45" s="26"/>
      <c r="G45" s="26"/>
      <c r="H45" s="26"/>
      <c r="I45" s="26"/>
    </row>
    <row r="46" spans="1:9" ht="13.5" customHeight="1" x14ac:dyDescent="0.25">
      <c r="A46" s="20"/>
      <c r="B46" s="20"/>
      <c r="C46" s="20"/>
      <c r="D46" s="26"/>
      <c r="E46" s="26"/>
      <c r="F46" s="26"/>
      <c r="G46" s="26"/>
      <c r="H46" s="26"/>
      <c r="I46" s="26"/>
    </row>
    <row r="47" spans="1:9" ht="13.5" customHeight="1" x14ac:dyDescent="0.25">
      <c r="A47" s="20"/>
      <c r="B47" s="20"/>
      <c r="C47" s="20"/>
      <c r="D47" s="26"/>
      <c r="E47" s="26"/>
      <c r="F47" s="26"/>
      <c r="G47" s="26"/>
      <c r="H47" s="26"/>
      <c r="I47" s="26"/>
    </row>
    <row r="48" spans="1:9" ht="13.5" customHeight="1" x14ac:dyDescent="0.25">
      <c r="A48" s="37"/>
      <c r="B48" s="37"/>
      <c r="C48" s="37"/>
      <c r="D48" s="26"/>
      <c r="E48" s="26"/>
      <c r="F48" s="26"/>
      <c r="G48" s="26"/>
      <c r="H48" s="26"/>
      <c r="I48" s="26"/>
    </row>
    <row r="49" spans="1:9" ht="13.5" customHeight="1" x14ac:dyDescent="0.25">
      <c r="A49" s="37"/>
      <c r="B49" s="37"/>
      <c r="C49" s="37"/>
      <c r="D49" s="26"/>
      <c r="E49" s="26"/>
      <c r="F49" s="26"/>
      <c r="G49" s="26"/>
      <c r="H49" s="26"/>
      <c r="I49" s="26"/>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L50"/>
  <sheetViews>
    <sheetView view="pageBreakPreview" zoomScaleNormal="100" zoomScaleSheetLayoutView="100" workbookViewId="0">
      <selection activeCell="A8" sqref="A8:I12"/>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28</v>
      </c>
      <c r="B1" s="17"/>
      <c r="C1" s="17"/>
      <c r="D1" s="17"/>
      <c r="F1" s="17"/>
      <c r="G1" s="17"/>
      <c r="H1" s="17"/>
      <c r="I1" s="17"/>
    </row>
    <row r="2" spans="1:12" ht="15.75" x14ac:dyDescent="0.25">
      <c r="A2" s="21" t="s">
        <v>69</v>
      </c>
      <c r="B2" s="6"/>
      <c r="C2" s="6"/>
      <c r="D2" s="6"/>
      <c r="F2" s="18"/>
      <c r="G2" s="18"/>
      <c r="H2" s="18"/>
      <c r="I2" s="18"/>
    </row>
    <row r="3" spans="1:12" ht="15.75" x14ac:dyDescent="0.25">
      <c r="A3" s="21" t="s">
        <v>72</v>
      </c>
      <c r="B3" s="3"/>
      <c r="C3" s="3"/>
      <c r="D3" s="3"/>
      <c r="E3" s="3"/>
      <c r="F3" s="18"/>
      <c r="G3" s="18"/>
      <c r="H3" s="18"/>
      <c r="I3" s="18"/>
    </row>
    <row r="4" spans="1:12" x14ac:dyDescent="0.25">
      <c r="A4" s="3" t="s">
        <v>33</v>
      </c>
      <c r="B4" s="3"/>
      <c r="C4" s="3"/>
      <c r="D4" s="3"/>
      <c r="E4" s="3"/>
      <c r="F4" s="18"/>
      <c r="G4" s="18"/>
      <c r="H4" s="18"/>
      <c r="I4" s="18"/>
    </row>
    <row r="5" spans="1:12" x14ac:dyDescent="0.25">
      <c r="A5" s="3" t="s">
        <v>54</v>
      </c>
      <c r="B5" s="3"/>
      <c r="C5" s="3"/>
      <c r="D5" s="3"/>
      <c r="E5" s="3"/>
      <c r="F5" s="18"/>
      <c r="G5" s="18"/>
      <c r="H5" s="18"/>
      <c r="I5" s="18"/>
    </row>
    <row r="6" spans="1:12" x14ac:dyDescent="0.25">
      <c r="A6" s="3" t="s">
        <v>55</v>
      </c>
      <c r="B6" s="3"/>
      <c r="C6" s="3"/>
      <c r="D6" s="3"/>
      <c r="E6" s="3"/>
      <c r="F6" s="18"/>
      <c r="G6" s="18"/>
      <c r="H6" s="18"/>
      <c r="I6" s="18"/>
    </row>
    <row r="7" spans="1:12" x14ac:dyDescent="0.25">
      <c r="A7" s="7" t="s">
        <v>9</v>
      </c>
      <c r="B7" s="6"/>
      <c r="C7" s="3"/>
      <c r="D7" s="3"/>
      <c r="E7" s="3"/>
      <c r="F7" s="18"/>
      <c r="G7" s="18"/>
      <c r="H7" s="18"/>
      <c r="I7" s="18"/>
    </row>
    <row r="8" spans="1:12" x14ac:dyDescent="0.25">
      <c r="A8" s="35" t="s">
        <v>82</v>
      </c>
      <c r="B8" s="36"/>
      <c r="C8" s="36"/>
      <c r="D8" s="36"/>
      <c r="E8" s="36"/>
      <c r="F8" s="36"/>
      <c r="G8" s="36"/>
      <c r="H8" s="36"/>
      <c r="I8" s="36"/>
    </row>
    <row r="9" spans="1:12" x14ac:dyDescent="0.25">
      <c r="A9" s="36"/>
      <c r="B9" s="36"/>
      <c r="C9" s="36"/>
      <c r="D9" s="36"/>
      <c r="E9" s="36"/>
      <c r="F9" s="36"/>
      <c r="G9" s="36"/>
      <c r="H9" s="36"/>
      <c r="I9" s="36"/>
    </row>
    <row r="10" spans="1:12" x14ac:dyDescent="0.25">
      <c r="A10" s="36"/>
      <c r="B10" s="36"/>
      <c r="C10" s="36"/>
      <c r="D10" s="36"/>
      <c r="E10" s="36"/>
      <c r="F10" s="36"/>
      <c r="G10" s="36"/>
      <c r="H10" s="36"/>
      <c r="I10" s="36"/>
    </row>
    <row r="11" spans="1:12" x14ac:dyDescent="0.25">
      <c r="A11" s="36"/>
      <c r="B11" s="36"/>
      <c r="C11" s="36"/>
      <c r="D11" s="36"/>
      <c r="E11" s="36"/>
      <c r="F11" s="36"/>
      <c r="G11" s="36"/>
      <c r="H11" s="36"/>
      <c r="I11" s="36"/>
    </row>
    <row r="12" spans="1:12" x14ac:dyDescent="0.25">
      <c r="A12" s="36"/>
      <c r="B12" s="36"/>
      <c r="C12" s="36"/>
      <c r="D12" s="36"/>
      <c r="E12" s="36"/>
      <c r="F12" s="36"/>
      <c r="G12" s="36"/>
      <c r="H12" s="36"/>
      <c r="I12" s="36"/>
    </row>
    <row r="13" spans="1:12" x14ac:dyDescent="0.25">
      <c r="A13" s="8"/>
      <c r="B13" s="8"/>
      <c r="C13" s="8"/>
      <c r="D13" s="8"/>
      <c r="E13" s="8"/>
      <c r="F13" s="18"/>
      <c r="G13" s="18"/>
      <c r="H13" s="18"/>
      <c r="I13" s="18"/>
    </row>
    <row r="14" spans="1:12" ht="25.5" x14ac:dyDescent="0.25">
      <c r="A14" s="23" t="s">
        <v>4</v>
      </c>
      <c r="B14" s="24" t="s">
        <v>1</v>
      </c>
      <c r="C14" s="24" t="s">
        <v>17</v>
      </c>
      <c r="D14" s="24" t="s">
        <v>18</v>
      </c>
      <c r="E14" s="24" t="s">
        <v>19</v>
      </c>
      <c r="F14" s="24" t="s">
        <v>20</v>
      </c>
      <c r="G14" s="24" t="s">
        <v>21</v>
      </c>
      <c r="H14" s="25" t="s">
        <v>22</v>
      </c>
      <c r="I14" s="25" t="s">
        <v>2</v>
      </c>
      <c r="K14" s="5" t="s">
        <v>8</v>
      </c>
    </row>
    <row r="15" spans="1:12" ht="15" customHeight="1" x14ac:dyDescent="0.25">
      <c r="A15" s="27" t="s">
        <v>24</v>
      </c>
      <c r="B15" s="27">
        <v>0</v>
      </c>
      <c r="C15" s="27">
        <v>0</v>
      </c>
      <c r="D15" s="27">
        <v>120000</v>
      </c>
      <c r="E15" s="27">
        <v>0</v>
      </c>
      <c r="F15" s="27">
        <v>0</v>
      </c>
      <c r="G15" s="27">
        <v>0</v>
      </c>
      <c r="H15" s="27">
        <v>0</v>
      </c>
      <c r="I15" s="27">
        <f t="shared" ref="I15:I25" si="0">SUM(B15:H15)</f>
        <v>120000</v>
      </c>
      <c r="K15" s="4"/>
    </row>
    <row r="16" spans="1:12" x14ac:dyDescent="0.25">
      <c r="A16" s="27" t="s">
        <v>10</v>
      </c>
      <c r="B16" s="27">
        <v>0</v>
      </c>
      <c r="C16" s="27">
        <v>0</v>
      </c>
      <c r="D16" s="27">
        <v>0</v>
      </c>
      <c r="E16" s="27">
        <v>0</v>
      </c>
      <c r="F16" s="27">
        <v>0</v>
      </c>
      <c r="G16" s="27">
        <v>0</v>
      </c>
      <c r="H16" s="27">
        <v>0</v>
      </c>
      <c r="I16" s="27">
        <f t="shared" si="0"/>
        <v>0</v>
      </c>
      <c r="K16" s="4" t="e">
        <f>#REF!-#REF!</f>
        <v>#REF!</v>
      </c>
      <c r="L16" t="s">
        <v>7</v>
      </c>
    </row>
    <row r="17" spans="1:12" x14ac:dyDescent="0.25">
      <c r="A17" s="27" t="s">
        <v>3</v>
      </c>
      <c r="B17" s="27">
        <v>0</v>
      </c>
      <c r="C17" s="27">
        <v>0</v>
      </c>
      <c r="D17" s="27">
        <v>0</v>
      </c>
      <c r="E17" s="27">
        <v>0</v>
      </c>
      <c r="F17" s="27">
        <v>0</v>
      </c>
      <c r="G17" s="27">
        <v>0</v>
      </c>
      <c r="H17" s="27">
        <v>0</v>
      </c>
      <c r="I17" s="27">
        <f t="shared" si="0"/>
        <v>0</v>
      </c>
      <c r="K17" s="4" t="e">
        <f>#REF!-#REF!</f>
        <v>#REF!</v>
      </c>
      <c r="L17" t="s">
        <v>6</v>
      </c>
    </row>
    <row r="18" spans="1:12" x14ac:dyDescent="0.25">
      <c r="A18" s="27" t="s">
        <v>11</v>
      </c>
      <c r="B18" s="27">
        <v>0</v>
      </c>
      <c r="C18" s="27">
        <v>0</v>
      </c>
      <c r="D18" s="27">
        <v>0</v>
      </c>
      <c r="E18" s="27">
        <v>0</v>
      </c>
      <c r="F18" s="27">
        <v>0</v>
      </c>
      <c r="G18" s="27">
        <v>0</v>
      </c>
      <c r="H18" s="27">
        <v>0</v>
      </c>
      <c r="I18" s="27">
        <f t="shared" si="0"/>
        <v>0</v>
      </c>
      <c r="K18" s="4" t="e">
        <f>#REF!-#REF!</f>
        <v>#REF!</v>
      </c>
      <c r="L18" t="s">
        <v>5</v>
      </c>
    </row>
    <row r="19" spans="1:12" x14ac:dyDescent="0.25">
      <c r="A19" s="27" t="s">
        <v>12</v>
      </c>
      <c r="B19" s="27">
        <v>0</v>
      </c>
      <c r="C19" s="27">
        <v>0</v>
      </c>
      <c r="D19" s="27">
        <v>0</v>
      </c>
      <c r="E19" s="27">
        <v>0</v>
      </c>
      <c r="F19" s="27">
        <v>0</v>
      </c>
      <c r="G19" s="27">
        <v>0</v>
      </c>
      <c r="H19" s="27">
        <v>0</v>
      </c>
      <c r="I19" s="27">
        <f t="shared" si="0"/>
        <v>0</v>
      </c>
    </row>
    <row r="20" spans="1:12" s="30" customFormat="1" ht="15" customHeight="1" x14ac:dyDescent="0.25">
      <c r="A20" s="31" t="s">
        <v>2</v>
      </c>
      <c r="B20" s="32">
        <f t="shared" ref="B20:H20" si="1">SUM(B15:B19)</f>
        <v>0</v>
      </c>
      <c r="C20" s="32">
        <f t="shared" si="1"/>
        <v>0</v>
      </c>
      <c r="D20" s="32">
        <f t="shared" si="1"/>
        <v>120000</v>
      </c>
      <c r="E20" s="32">
        <f t="shared" si="1"/>
        <v>0</v>
      </c>
      <c r="F20" s="32">
        <f t="shared" si="1"/>
        <v>0</v>
      </c>
      <c r="G20" s="32">
        <f t="shared" si="1"/>
        <v>0</v>
      </c>
      <c r="H20" s="32">
        <f t="shared" si="1"/>
        <v>0</v>
      </c>
      <c r="I20" s="32">
        <f t="shared" si="0"/>
        <v>120000</v>
      </c>
    </row>
    <row r="21" spans="1:12" ht="15" customHeight="1" x14ac:dyDescent="0.25">
      <c r="A21" s="27" t="s">
        <v>16</v>
      </c>
      <c r="B21" s="27">
        <v>0</v>
      </c>
      <c r="C21" s="27">
        <v>0</v>
      </c>
      <c r="D21" s="27">
        <v>0</v>
      </c>
      <c r="E21" s="27">
        <v>0</v>
      </c>
      <c r="F21" s="27">
        <v>0</v>
      </c>
      <c r="G21" s="27">
        <v>0</v>
      </c>
      <c r="H21" s="27">
        <v>0</v>
      </c>
      <c r="I21" s="27">
        <f t="shared" si="0"/>
        <v>0</v>
      </c>
    </row>
    <row r="22" spans="1:12" x14ac:dyDescent="0.25">
      <c r="A22" s="27" t="s">
        <v>13</v>
      </c>
      <c r="B22" s="27">
        <v>0</v>
      </c>
      <c r="C22" s="27">
        <v>0</v>
      </c>
      <c r="D22" s="27">
        <v>0</v>
      </c>
      <c r="E22" s="27">
        <v>0</v>
      </c>
      <c r="F22" s="27">
        <v>0</v>
      </c>
      <c r="G22" s="27">
        <v>0</v>
      </c>
      <c r="H22" s="27">
        <v>0</v>
      </c>
      <c r="I22" s="27">
        <f t="shared" si="0"/>
        <v>0</v>
      </c>
    </row>
    <row r="23" spans="1:12" x14ac:dyDescent="0.25">
      <c r="A23" s="27" t="s">
        <v>14</v>
      </c>
      <c r="B23" s="27">
        <v>0</v>
      </c>
      <c r="C23" s="27">
        <v>0</v>
      </c>
      <c r="D23" s="27">
        <v>120000</v>
      </c>
      <c r="E23" s="27">
        <v>0</v>
      </c>
      <c r="F23" s="27">
        <v>0</v>
      </c>
      <c r="G23" s="27">
        <v>0</v>
      </c>
      <c r="H23" s="27">
        <v>0</v>
      </c>
      <c r="I23" s="27">
        <f t="shared" si="0"/>
        <v>120000</v>
      </c>
    </row>
    <row r="24" spans="1:12" x14ac:dyDescent="0.25">
      <c r="A24" s="27" t="s">
        <v>15</v>
      </c>
      <c r="B24" s="27">
        <v>0</v>
      </c>
      <c r="C24" s="27">
        <v>0</v>
      </c>
      <c r="D24" s="27">
        <v>0</v>
      </c>
      <c r="E24" s="27">
        <v>0</v>
      </c>
      <c r="F24" s="27">
        <v>0</v>
      </c>
      <c r="G24" s="27">
        <v>0</v>
      </c>
      <c r="H24" s="27">
        <v>0</v>
      </c>
      <c r="I24" s="27">
        <f t="shared" si="0"/>
        <v>0</v>
      </c>
    </row>
    <row r="25" spans="1:12" s="30" customFormat="1" x14ac:dyDescent="0.25">
      <c r="A25" s="31" t="s">
        <v>0</v>
      </c>
      <c r="B25" s="32">
        <f t="shared" ref="B25:H25" si="2">SUM(B21:B24)</f>
        <v>0</v>
      </c>
      <c r="C25" s="32">
        <f t="shared" si="2"/>
        <v>0</v>
      </c>
      <c r="D25" s="32">
        <f t="shared" si="2"/>
        <v>120000</v>
      </c>
      <c r="E25" s="32">
        <f t="shared" si="2"/>
        <v>0</v>
      </c>
      <c r="F25" s="32">
        <f t="shared" si="2"/>
        <v>0</v>
      </c>
      <c r="G25" s="32">
        <f t="shared" si="2"/>
        <v>0</v>
      </c>
      <c r="H25" s="32">
        <f t="shared" si="2"/>
        <v>0</v>
      </c>
      <c r="I25" s="32">
        <f t="shared" si="0"/>
        <v>120000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27"/>
      <c r="D30" s="27"/>
      <c r="E30" s="27"/>
      <c r="F30" s="27"/>
      <c r="G30" s="27"/>
      <c r="H30" s="27"/>
      <c r="I30" s="27"/>
    </row>
    <row r="31" spans="1:12" ht="13.5" customHeight="1" x14ac:dyDescent="0.25">
      <c r="A31" s="20"/>
      <c r="B31" s="20"/>
      <c r="C31" s="27"/>
      <c r="D31" s="27"/>
      <c r="E31" s="27"/>
      <c r="F31" s="27"/>
      <c r="G31" s="27"/>
      <c r="H31" s="27"/>
      <c r="I31" s="27"/>
    </row>
    <row r="32" spans="1:12" ht="13.5" customHeight="1" x14ac:dyDescent="0.25">
      <c r="A32" s="20"/>
      <c r="B32" s="20"/>
      <c r="C32" s="27"/>
      <c r="D32" s="27"/>
      <c r="E32" s="27"/>
      <c r="F32" s="27"/>
      <c r="G32" s="27"/>
      <c r="H32" s="27"/>
      <c r="I32" s="27"/>
    </row>
    <row r="33" spans="1:9" ht="13.5" customHeight="1" x14ac:dyDescent="0.25">
      <c r="A33" s="20"/>
      <c r="B33" s="20"/>
      <c r="C33" s="27"/>
      <c r="D33" s="27"/>
      <c r="E33" s="27"/>
      <c r="F33" s="27"/>
      <c r="G33" s="27"/>
      <c r="H33" s="27"/>
      <c r="I33" s="27"/>
    </row>
    <row r="34" spans="1:9" ht="13.5" customHeight="1" x14ac:dyDescent="0.25">
      <c r="A34" s="20"/>
      <c r="B34" s="20"/>
      <c r="C34" s="27"/>
      <c r="D34" s="27"/>
      <c r="E34" s="27"/>
      <c r="F34" s="27"/>
      <c r="G34" s="27"/>
      <c r="H34" s="27"/>
      <c r="I34" s="27"/>
    </row>
    <row r="35" spans="1:9" ht="13.5" customHeight="1" x14ac:dyDescent="0.25">
      <c r="A35" s="15"/>
      <c r="B35" s="15"/>
      <c r="C35" s="27"/>
      <c r="D35" s="27"/>
      <c r="E35" s="27"/>
      <c r="F35" s="27"/>
      <c r="G35" s="27"/>
      <c r="H35" s="27"/>
      <c r="I35" s="27"/>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27"/>
      <c r="D38" s="27"/>
      <c r="E38" s="27"/>
      <c r="F38" s="27"/>
      <c r="G38" s="27"/>
      <c r="H38" s="27"/>
      <c r="I38" s="27"/>
    </row>
    <row r="39" spans="1:9" ht="13.5" customHeight="1" x14ac:dyDescent="0.25">
      <c r="A39" s="20"/>
      <c r="B39" s="20"/>
      <c r="C39" s="27"/>
      <c r="D39" s="27"/>
      <c r="E39" s="27"/>
      <c r="F39" s="27"/>
      <c r="G39" s="27"/>
      <c r="H39" s="27"/>
      <c r="I39" s="27"/>
    </row>
    <row r="40" spans="1:9" ht="13.5" customHeight="1" x14ac:dyDescent="0.25">
      <c r="A40" s="27"/>
      <c r="B40" s="27"/>
      <c r="C40" s="27"/>
      <c r="D40" s="27"/>
      <c r="E40" s="27"/>
      <c r="F40" s="27"/>
      <c r="G40" s="27"/>
      <c r="H40" s="27"/>
      <c r="I40" s="27"/>
    </row>
    <row r="41" spans="1:9" ht="13.5" customHeight="1" x14ac:dyDescent="0.25">
      <c r="A41" s="27"/>
      <c r="B41" s="27"/>
      <c r="C41" s="27"/>
      <c r="D41" s="27"/>
      <c r="E41" s="27"/>
      <c r="F41" s="27"/>
      <c r="G41" s="27"/>
      <c r="H41" s="27"/>
      <c r="I41" s="27"/>
    </row>
    <row r="42" spans="1:9" ht="13.5" customHeight="1" x14ac:dyDescent="0.25">
      <c r="A42" s="27"/>
      <c r="B42" s="27"/>
      <c r="C42" s="27"/>
      <c r="D42" s="27"/>
      <c r="E42" s="27"/>
      <c r="F42" s="27"/>
      <c r="G42" s="27"/>
      <c r="H42" s="27"/>
      <c r="I42" s="27"/>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27"/>
      <c r="E45" s="27"/>
      <c r="F45" s="27"/>
      <c r="G45" s="27"/>
      <c r="H45" s="27"/>
      <c r="I45" s="27"/>
    </row>
    <row r="46" spans="1:9" ht="13.5" customHeight="1" x14ac:dyDescent="0.25">
      <c r="A46" s="20"/>
      <c r="B46" s="20"/>
      <c r="C46" s="20"/>
      <c r="D46" s="27"/>
      <c r="E46" s="27"/>
      <c r="F46" s="27"/>
      <c r="G46" s="27"/>
      <c r="H46" s="27"/>
      <c r="I46" s="27"/>
    </row>
    <row r="47" spans="1:9" ht="13.5" customHeight="1" x14ac:dyDescent="0.25">
      <c r="A47" s="20"/>
      <c r="B47" s="20"/>
      <c r="C47" s="20"/>
      <c r="D47" s="27"/>
      <c r="E47" s="27"/>
      <c r="F47" s="27"/>
      <c r="G47" s="27"/>
      <c r="H47" s="27"/>
      <c r="I47" s="27"/>
    </row>
    <row r="48" spans="1:9" ht="13.5" customHeight="1" x14ac:dyDescent="0.25">
      <c r="A48" s="37"/>
      <c r="B48" s="37"/>
      <c r="C48" s="37"/>
      <c r="D48" s="27"/>
      <c r="E48" s="27"/>
      <c r="F48" s="27"/>
      <c r="G48" s="27"/>
      <c r="H48" s="27"/>
      <c r="I48" s="27"/>
    </row>
    <row r="49" spans="1:9" ht="13.5" customHeight="1" x14ac:dyDescent="0.25">
      <c r="A49" s="37"/>
      <c r="B49" s="37"/>
      <c r="C49" s="37"/>
      <c r="D49" s="27"/>
      <c r="E49" s="27"/>
      <c r="F49" s="27"/>
      <c r="G49" s="27"/>
      <c r="H49" s="27"/>
      <c r="I49" s="27"/>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partment1 xmlns="a402db00-9d57-4dbb-a877-618573d294b6">73</Department1>
    <FY xmlns="36f070f7-04c4-4be5-8d1f-8b30ee066cc3">2019-2020</FY>
    <Budget_x0020_Status xmlns="36f070f7-04c4-4be5-8d1f-8b30ee066cc3">Tentative</Budget_x0020_Status>
  </documentManagement>
</p:properties>
</file>

<file path=customXml/itemProps1.xml><?xml version="1.0" encoding="utf-8"?>
<ds:datastoreItem xmlns:ds="http://schemas.openxmlformats.org/officeDocument/2006/customXml" ds:itemID="{DD0963DB-EF8D-449B-9701-B15425DBB87E}">
  <ds:schemaRefs>
    <ds:schemaRef ds:uri="http://schemas.microsoft.com/office/2006/metadata/customXsn"/>
  </ds:schemaRefs>
</ds:datastoreItem>
</file>

<file path=customXml/itemProps2.xml><?xml version="1.0" encoding="utf-8"?>
<ds:datastoreItem xmlns:ds="http://schemas.openxmlformats.org/officeDocument/2006/customXml" ds:itemID="{CB350749-A38C-4A85-A070-8BAB9C00A802}">
  <ds:schemaRefs>
    <ds:schemaRef ds:uri="http://schemas.microsoft.com/sharepoint/v3/contenttype/forms"/>
  </ds:schemaRefs>
</ds:datastoreItem>
</file>

<file path=customXml/itemProps3.xml><?xml version="1.0" encoding="utf-8"?>
<ds:datastoreItem xmlns:ds="http://schemas.openxmlformats.org/officeDocument/2006/customXml" ds:itemID="{9401B84D-0CC4-45C2-BFB6-10EEEFB411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587951F-348D-4CF1-8527-F36361DE1E8C}">
  <ds:schemaRefs>
    <ds:schemaRef ds:uri="http://purl.org/dc/dcmitype/"/>
    <ds:schemaRef ds:uri="a402db00-9d57-4dbb-a877-618573d294b6"/>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36f070f7-04c4-4be5-8d1f-8b30ee066cc3"/>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Sheet1</vt:lpstr>
      <vt:lpstr>So Mnld Renov</vt:lpstr>
      <vt:lpstr>rood roof</vt:lpstr>
      <vt:lpstr>rood paint</vt:lpstr>
      <vt:lpstr>rood meeting room</vt:lpstr>
      <vt:lpstr>rood parking lot</vt:lpstr>
      <vt:lpstr>palm bay plumbing</vt:lpstr>
      <vt:lpstr> CB Mold Phase II</vt:lpstr>
      <vt:lpstr>degroodt parking lot</vt:lpstr>
      <vt:lpstr>melbourne roof</vt:lpstr>
      <vt:lpstr>WM ac</vt:lpstr>
      <vt:lpstr>WM parking lot</vt:lpstr>
      <vt:lpstr>WM Restroom</vt:lpstr>
      <vt:lpstr>flooring</vt:lpstr>
      <vt:lpstr>plumbing</vt:lpstr>
      <vt:lpstr>restrooms</vt:lpstr>
      <vt:lpstr>trane ac</vt:lpstr>
      <vt:lpstr>Mold</vt:lpstr>
      <vt:lpstr>' CB Mold Phase II'!Print_Area</vt:lpstr>
      <vt:lpstr>'degroodt parking lot'!Print_Area</vt:lpstr>
      <vt:lpstr>flooring!Print_Area</vt:lpstr>
      <vt:lpstr>'melbourne roof'!Print_Area</vt:lpstr>
      <vt:lpstr>Mold!Print_Area</vt:lpstr>
      <vt:lpstr>'palm bay plumbing'!Print_Area</vt:lpstr>
      <vt:lpstr>plumbing!Print_Area</vt:lpstr>
      <vt:lpstr>restrooms!Print_Area</vt:lpstr>
      <vt:lpstr>'rood meeting room'!Print_Area</vt:lpstr>
      <vt:lpstr>'rood paint'!Print_Area</vt:lpstr>
      <vt:lpstr>'rood parking lot'!Print_Area</vt:lpstr>
      <vt:lpstr>'rood roof'!Print_Area</vt:lpstr>
      <vt:lpstr>'So Mnld Renov'!Print_Area</vt:lpstr>
      <vt:lpstr>'trane ac'!Print_Area</vt:lpstr>
      <vt:lpstr>'WM ac'!Print_Area</vt:lpstr>
      <vt:lpstr>'WM parking lot'!Print_Area</vt:lpstr>
      <vt:lpstr>'WM Restroom'!Print_Area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Brenda Mathews</dc:creator>
  <cp:lastModifiedBy>Rose, Vicki</cp:lastModifiedBy>
  <cp:lastPrinted>2019-08-27T20:38:44Z</cp:lastPrinted>
  <dcterms:created xsi:type="dcterms:W3CDTF">2019-01-31T16:06:35Z</dcterms:created>
  <dcterms:modified xsi:type="dcterms:W3CDTF">2020-04-21T12:27:02Z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14.6</vt:lpwstr>
  </property>
  <property fmtid="{D5CDD505-2E9C-101B-9397-08002B2CF9AE}" pid="3" name="ContentTypeId">
    <vt:lpwstr>0x010100BB184EC23CC38248ADEA03FFC788AA06010080EF31B71AFBAF4FB49B5764E0037B10</vt:lpwstr>
  </property>
</Properties>
</file>